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420" windowWidth="19440" windowHeight="11760" activeTab="1"/>
  </bookViews>
  <sheets>
    <sheet name="Лист1" sheetId="1" r:id="rId1"/>
    <sheet name="Лист2" sheetId="2" r:id="rId2"/>
  </sheets>
  <definedNames>
    <definedName name="_xlnm.Print_Area" localSheetId="0">Лист1!$B$2:$L$109</definedName>
  </definedNames>
  <calcPr calcId="125725"/>
</workbook>
</file>

<file path=xl/calcChain.xml><?xml version="1.0" encoding="utf-8"?>
<calcChain xmlns="http://schemas.openxmlformats.org/spreadsheetml/2006/main">
  <c r="E9" i="2"/>
  <c r="E26"/>
  <c r="G33"/>
  <c r="H33"/>
  <c r="F53" i="1"/>
  <c r="F173"/>
  <c r="F168"/>
  <c r="F161"/>
  <c r="F160"/>
  <c r="F49"/>
  <c r="F48"/>
  <c r="F70"/>
  <c r="E15" i="2"/>
  <c r="E24"/>
  <c r="F47" i="1"/>
  <c r="F46"/>
  <c r="F172"/>
  <c r="F58"/>
  <c r="F23"/>
  <c r="E32" i="2"/>
  <c r="E31"/>
  <c r="E25"/>
  <c r="E8"/>
  <c r="F158" i="1"/>
  <c r="F157"/>
  <c r="F162"/>
  <c r="F163"/>
  <c r="F95" l="1"/>
  <c r="F152"/>
  <c r="F151"/>
  <c r="F150"/>
  <c r="F149"/>
  <c r="F148"/>
  <c r="F147"/>
  <c r="F146"/>
  <c r="F145"/>
  <c r="F144"/>
  <c r="F143"/>
  <c r="F142"/>
  <c r="F141"/>
  <c r="F140"/>
  <c r="F138"/>
  <c r="F137"/>
  <c r="F136"/>
  <c r="F135"/>
  <c r="F134"/>
  <c r="F133"/>
  <c r="E30" i="2"/>
  <c r="F30" i="1"/>
  <c r="F29"/>
  <c r="F28"/>
  <c r="F27"/>
  <c r="F26"/>
  <c r="F25"/>
  <c r="F20"/>
  <c r="E29" i="2"/>
  <c r="E19"/>
  <c r="E14"/>
  <c r="E7"/>
  <c r="E6"/>
  <c r="F167" i="1"/>
  <c r="E16" i="2"/>
  <c r="E17"/>
  <c r="E18"/>
  <c r="E20"/>
  <c r="E22"/>
  <c r="E27"/>
  <c r="E28"/>
  <c r="E23"/>
  <c r="E10"/>
  <c r="E11"/>
  <c r="E12"/>
  <c r="F125" i="1"/>
  <c r="F116"/>
  <c r="F115"/>
  <c r="F113"/>
  <c r="F112"/>
  <c r="F139"/>
  <c r="F155"/>
  <c r="F132"/>
  <c r="F130"/>
  <c r="F129"/>
  <c r="F128"/>
  <c r="F127"/>
  <c r="F8"/>
  <c r="F111"/>
  <c r="F109"/>
  <c r="F108"/>
  <c r="F107"/>
  <c r="F106"/>
  <c r="F105"/>
  <c r="F104"/>
  <c r="F68"/>
  <c r="F69"/>
  <c r="F71"/>
  <c r="F33" i="2"/>
  <c r="F102" i="1"/>
  <c r="F101"/>
  <c r="F100"/>
  <c r="F99"/>
  <c r="F98"/>
  <c r="F96"/>
  <c r="F94"/>
  <c r="F93"/>
  <c r="F92"/>
  <c r="F87"/>
  <c r="F86"/>
  <c r="F85"/>
  <c r="F62"/>
  <c r="F61"/>
  <c r="F83"/>
  <c r="F82"/>
  <c r="F81"/>
  <c r="F79"/>
  <c r="F78"/>
  <c r="F77"/>
  <c r="F76"/>
  <c r="F74"/>
  <c r="F73"/>
  <c r="F67"/>
  <c r="F66"/>
  <c r="F65"/>
  <c r="F64"/>
  <c r="F59"/>
  <c r="F57"/>
  <c r="F56"/>
  <c r="F54"/>
  <c r="F52"/>
  <c r="F51"/>
  <c r="F45"/>
  <c r="F44"/>
  <c r="F43"/>
  <c r="F42"/>
  <c r="F41"/>
  <c r="F39"/>
  <c r="F37"/>
  <c r="F36"/>
  <c r="F35"/>
  <c r="F34"/>
  <c r="F33"/>
  <c r="F31"/>
  <c r="F22"/>
  <c r="F21"/>
  <c r="F19"/>
  <c r="F18"/>
  <c r="F16"/>
  <c r="F15"/>
  <c r="F13"/>
  <c r="F12"/>
  <c r="F11"/>
  <c r="F9"/>
  <c r="E33" i="2" l="1"/>
</calcChain>
</file>

<file path=xl/sharedStrings.xml><?xml version="1.0" encoding="utf-8"?>
<sst xmlns="http://schemas.openxmlformats.org/spreadsheetml/2006/main" count="233" uniqueCount="213">
  <si>
    <t>№ пп</t>
  </si>
  <si>
    <t>Наменование программы</t>
  </si>
  <si>
    <t>Степень  достижения целей и решения задач  МП                 (достижние контрольных значений индикаторов)</t>
  </si>
  <si>
    <t>Оценка степени  реализации мероприятий (Удельный вес реализуемых мероприятий, предусмотренных программой)</t>
  </si>
  <si>
    <t>Комплексная оценка эффективности реализации муниципальной программы</t>
  </si>
  <si>
    <t>Определение уровня эффективности реализации программы</t>
  </si>
  <si>
    <t>План</t>
  </si>
  <si>
    <t>факт</t>
  </si>
  <si>
    <t>%</t>
  </si>
  <si>
    <t>Средний,</t>
  </si>
  <si>
    <t xml:space="preserve">Низкий, </t>
  </si>
  <si>
    <t>Средние значения</t>
  </si>
  <si>
    <t>O=(I+F+M)/3</t>
  </si>
  <si>
    <t>О - комплексная оценка эффективности программы</t>
  </si>
  <si>
    <t>I - оценка степени достижения целевых индикаторов</t>
  </si>
  <si>
    <t>M - оценка степени реализации мероприятий муниципальной программы</t>
  </si>
  <si>
    <t>F - уровень финансирования муниципальной программы</t>
  </si>
  <si>
    <t>Оценка степени достижения целей и решения задач муниципальных программ</t>
  </si>
  <si>
    <t>Индикаторы программы                     (средние показатели)</t>
  </si>
  <si>
    <t xml:space="preserve">Наменование </t>
  </si>
  <si>
    <t>1.Экономия расхода электроэнергии</t>
  </si>
  <si>
    <t>2.Снижения расхода угля</t>
  </si>
  <si>
    <t>3.Численность населения, обеспеченного качествен-ным водоснабжением</t>
  </si>
  <si>
    <t>1.доля учащейся молодежи , состоящей на наркологическом учете, в общем числе всей учащейся молодежи</t>
  </si>
  <si>
    <t>2.доля подростков и молодежи в возрасте от 11 до 24 лет, вовлеченных в профилактические мероприятия, по отношению к общей численности лиц, указанной категории</t>
  </si>
  <si>
    <t>1.Количество молодых  семей, улучшивших жилищные условия</t>
  </si>
  <si>
    <t>1.Общее количество совершаемых преступлений</t>
  </si>
  <si>
    <t>2.Количество тяжких и особо тяжких преступлений</t>
  </si>
  <si>
    <t>3.Количество преступлений, совершенных несовершеннолетними</t>
  </si>
  <si>
    <t>4.Количество преступлений, совершаемых на улице и в других общественных местах Каменского района Алтайского края</t>
  </si>
  <si>
    <t>5.Количество преступлений, совершаемых лицами, ранее совершавшими преступления</t>
  </si>
  <si>
    <t>6.Количество членов народных дружин, осуществляющих деятельности на территории Каменского района Алтайского края</t>
  </si>
  <si>
    <t>1.количество субъектов малого и среднего предпринимательства на 1 тысячу жителей</t>
  </si>
  <si>
    <t>1.Доля маломобильных и одиноких граждан пожилого возраста и инвалидов, обеспеченных бесплатными рецептами,_x000D_
от общего числа обратившихся маломобильных и одиноких граждан, сохранивших право на бесплатное получение лекарственных средств в соответствии с нормативными правовыми актами Российской_x000D_
Федерации и  Алтайского края</t>
  </si>
  <si>
    <t>2.Число пожилых людей и инвалидов, обучившихся компьютерной грамотности, в том числе с использованием_x000D_
дистанционных технологий</t>
  </si>
  <si>
    <t>3.Число, пожилых людей и инвалидов, ставших участниками клубных формирований_x000D_
для людей пожилого возраста (ветеранских объединений)</t>
  </si>
  <si>
    <t>4.Число, пожилых людей и инвалидов, занимающихся физической культурой и спортом являющихся участниками клубных формирований_x000D_
для людей пожилого возраста и инвалидов</t>
  </si>
  <si>
    <t>1.Коэффициент напряженности на рынке труда</t>
  </si>
  <si>
    <t>2.Доля трудоустроенных граждан в общей численности граждан, обратившихся за содействием в поиске работы</t>
  </si>
  <si>
    <t>1.Количество субъектов, оказывающих услуги в сфере туризма</t>
  </si>
  <si>
    <t>2.Туристический поток</t>
  </si>
  <si>
    <t>1.Доля площади ликвидированных несанкционированных свалок к общей площади несанкционированных свалок на территории городского поселения</t>
  </si>
  <si>
    <t>2.количество обслуживаемых объектов внешнего благоустройства</t>
  </si>
  <si>
    <t>3.Площадь территории городского поселения, на котором проводятся работы по благоустройству</t>
  </si>
  <si>
    <t>1.Обеспеченность населения врачами</t>
  </si>
  <si>
    <t>2.Укомлектованность штатных должностей КГБУЗ «Каменская ЦРБ» врачами по наиболее востребованным специальностям</t>
  </si>
  <si>
    <t>1.Количество встреч, совещений, "круглых столов" с привлечением представителей институтов гражданского общества</t>
  </si>
  <si>
    <t>2.Количества акций, организованных в целях объединения усилий общества на благо муниципального образования город Камень-на-Оби Алтайского края</t>
  </si>
  <si>
    <t>3.Количество созданных уличных комитетов</t>
  </si>
  <si>
    <t xml:space="preserve">Рассчет эффективности муниципальной программы </t>
  </si>
  <si>
    <t>1.Количество родившихся</t>
  </si>
  <si>
    <t>2.Количество умерших</t>
  </si>
  <si>
    <t>3.Уровень безработицы</t>
  </si>
  <si>
    <t>4.Численность зарегистрированных безработных</t>
  </si>
  <si>
    <t>5.Увеличение продолжительности жизни жителей района</t>
  </si>
  <si>
    <t>6.Среднемесячная номинальная начисленная заработная плата (за январь - декабрь)</t>
  </si>
  <si>
    <t xml:space="preserve">2.Доля занятых в сфере малого и среднего предпринимательства в общей численности занятых в экономике </t>
  </si>
  <si>
    <t xml:space="preserve">1.Кол-во муниципальных служащих и должностных лиц органов местного самоуправления , прошедших повышение квалификации и профессиональную подготовку , стажировку (от общего количества муниц. служащих) </t>
  </si>
  <si>
    <t>2.Кол-во вакантных должностей муниципальной службы, замещаемых из кадрового резерва</t>
  </si>
  <si>
    <t>3.Количество муниципальных служащих , принявшихучастие в семинарах, тренингах, деловых играх</t>
  </si>
  <si>
    <t>4.Количество муниципальных служащих , имеющих высшее профессиональное образование</t>
  </si>
  <si>
    <t>12.</t>
  </si>
  <si>
    <t>Площадь расселенного аварийного жилищного фонда</t>
  </si>
  <si>
    <t>Комплексное развитие систем транспортной инфраструктуры муниципального образования город камень-на-оби Каменского района Алтайского края» на 2019 - 2028 годы</t>
  </si>
  <si>
    <t>Комплексные меры профилактики наркомании в Каменском районе Алтайского края на 2019-2022 годы"</t>
  </si>
  <si>
    <t>Протяженность  дорог общего пользования  местного значения  с  твердым покрытием накопительным итогом к 2018 году</t>
  </si>
  <si>
    <t>Доля дорожно-транспортных происшествий, причиной которых стало неудовлетворительное состояние  автомобильных дорог местного значения</t>
  </si>
  <si>
    <t>Количество рабочих мест, прошедших специальную оценку условий труда</t>
  </si>
  <si>
    <t>2. Уровень травматизмана производстве (в расчете на 1000 работающих)</t>
  </si>
  <si>
    <t>количество и площадь благоустроенных дворовых территорий</t>
  </si>
  <si>
    <t>доля благоустроенных дворовых терри-торий от общего количества и площади дворовых территорий</t>
  </si>
  <si>
    <t>Благоустройство муниципального образования Каменский район Алтайского края на 2020-2022 годы</t>
  </si>
  <si>
    <t>Комплексное развитие сельских территорий Каменского района Алтайского края» на 2020-2025 годы</t>
  </si>
  <si>
    <t>1.Доля сельского населения в общей численности населения района</t>
  </si>
  <si>
    <t>2.Доля общей площади благоустроенных жилых помещений в сельских населенных пунктах</t>
  </si>
  <si>
    <t>3.1 количество семей, улучшивших жилищные условия с использованием социальных выплат</t>
  </si>
  <si>
    <t>4.Ввод (приобретение) жилья гражданами, проживающими на сельских территориях, которые построили (приобрели) жилье с использованием программных механизмов, всего</t>
  </si>
  <si>
    <t>4.1 ввод (приобретение) жилья гражданами, проживающими на сельских территориях, построенного (приобретенного) с использованием социальных выплат</t>
  </si>
  <si>
    <t>в том числе</t>
  </si>
  <si>
    <t xml:space="preserve">3.Количество семей, проживающих на сельских территориях, улучшивших жилищные условия с использованием программных механизмов, всего </t>
  </si>
  <si>
    <t xml:space="preserve">в том числе:  </t>
  </si>
  <si>
    <t>5. Количество предоставленных  льготных потребительских кредитов (займов) гражданам, проживающим на сельских территориях, на обустройство жилых помещений (жилых домов) инженерными коммуникациями и оборудованием</t>
  </si>
  <si>
    <t>6. Объем привлеченных гражданами льготных потребительских кредитов (займов) на обустройство жилых помещений (жилых домов) инженерными коммуникациями и оборудованием</t>
  </si>
  <si>
    <t xml:space="preserve">7. Численность работников, сельскохозяйственных организаций, обучающихся по ученическим договорам в федеральных государственных образовательных организациях высшего образования, подведомственных Министерству сельского хозяйства Российской Федерации по которым за счет бюджетных ресурсов возмещается часть понесенных затрат </t>
  </si>
  <si>
    <t xml:space="preserve">8.Численность студентов, обучающихся в федеральных государственных образовательных организациях высшего образования, подведомственных Министерству сельского хозяйства Российской Федерации, привлеченных для прохождения производственной практики по которым за счет бюджетных ресурсов возмещается часть понесенных затрат </t>
  </si>
  <si>
    <t>9. Количество введенных в действие проектов по благоустройству</t>
  </si>
  <si>
    <t>10. Количество введенных в действие проектов комплексного  развития, учитывающих интересы населения, бизнес-сообщества, проживающего и ведущего свою деятельность на сельских территориях</t>
  </si>
  <si>
    <t>11. Доля сельского населения, систематически занимающегося физической культурой и спортом</t>
  </si>
  <si>
    <t>Комплексное развитие систем коммунальной инфраструктуры Каменского района Алтайского края» на 2019 - 2023 годы</t>
  </si>
  <si>
    <t>Комплексное развитие сельских территорий Каменского район Алтайского края на 2020-2025 годы</t>
  </si>
  <si>
    <t>Капитальный ремонт  и содержание образовательных учреждений Каменского района на 2020-2022 годы</t>
  </si>
  <si>
    <t>1. Количество запланированных мероприятий в рамках проведения ремонта, в том числе капитального, учреждений образования, направленных на приведение данных объектов в состояние, отвечающее современным нормативно-техническим требованиям (шт)</t>
  </si>
  <si>
    <t>2. Доля учреждений образования, в которых проведен капитальный или текущий ремонт, от заплани-рованного количества (%).</t>
  </si>
  <si>
    <t>Глава района</t>
  </si>
  <si>
    <t>И.В. Панченко</t>
  </si>
  <si>
    <t>Развитие молодежной политики в Каменском районе Алтайского края на 2021-2025 годы</t>
  </si>
  <si>
    <t>Обеспечение жильем молодых семей в Каменском районе Алтайского края на 2021-2024 годы</t>
  </si>
  <si>
    <t>Профилактика  терроризма и экстремизма на территори  Каменского района на 2021-2023 годы</t>
  </si>
  <si>
    <t>1.Количество посещений организаций культуры по отношению к уровню 2018 года</t>
  </si>
  <si>
    <t>2.Количество созданных (реконструированных) и капитально отре-монтированных объектов учреждений культуры и детской школы искусств</t>
  </si>
  <si>
    <t>3.Количество учреждений культуры получивших современное оборудование</t>
  </si>
  <si>
    <t>4.Количество специалистов, прошедших повышение квалификации на базе центров непрерывного образования и повышения квалификации творческих управленческих кадров в сфере культуры</t>
  </si>
  <si>
    <t>5.Количество волонтеров, вовлеченных в программу «Волонтеры культуры»;</t>
  </si>
  <si>
    <t>6. Соотношение средней заработной платы работников учреждений культуры Каменского района Алтайского края к уровню средней зара-ботной платы в Алтайском крае</t>
  </si>
  <si>
    <t>7. Количество созданных виртуальных концертных залов в Каменском районе</t>
  </si>
  <si>
    <t>8.Доля объектов культурного наследия, находящихся в удовлетвори-тельном состоянии, в общем количестве объектов культурного насле-дия регионального и местного значения на территории Каменского района Алтайского края</t>
  </si>
  <si>
    <t>9. Доля представленных (во всех формах) зрителю музейных предметов в общем количестве музейных предметов основного фонда музея</t>
  </si>
  <si>
    <t>10. Посещаемость музея (на 1 жителя в год);</t>
  </si>
  <si>
    <t>11. Количество участников молодых дарований из числа учащихся и педагогических работников МБУДО «КДШИ» в краевых межрегио-нальных, российских и международных смотрах, конкурсах, фестива-лях и мастер-классах</t>
  </si>
  <si>
    <t>12. Количество посещений учреждений культуры по отношению к уровню 2010 года</t>
  </si>
  <si>
    <t>13.Средняя численность участников клубных формирований в расчете на одну тысячу человек (в домах культуры с числом жителей до 50 тыс. человек);</t>
  </si>
  <si>
    <t>14.Количество посещений учреждений культуры на 1 жителя в год.</t>
  </si>
  <si>
    <t>Развитие физической культуры и спорта в Каменском районе на 2021-2025 годы</t>
  </si>
  <si>
    <t xml:space="preserve">7. Доля населения Каменского района, выполнившего нормативы испытаний (тестов) Всероссийского физкультурно-спортивного комплекса «Готов к труду и обороне» (ГТО), в общей численности населения, принявшего участие в сдаче нормативов испытаний (тестов) Всероссийского физкультурно-спортивного комплекса «Готов к труду и обороне» </t>
  </si>
  <si>
    <t xml:space="preserve">8.Доля лиц, занимающихся по программам спортивной подготовки в организациях ведомственной принадлежности физической культуры и спорта </t>
  </si>
  <si>
    <t xml:space="preserve">2.Уровень обеспеченности населения Каменского района спортивными сооружениями, исходя из единовременной пропускной способности объектов спорта </t>
  </si>
  <si>
    <t xml:space="preserve">3.Доля лиц с ограниченными возможностями здоровья и инвалидов, систематически занимающихся физической культурой и спортом, от общей численности данной категории населения, не имеющего противопоказаний для занятий физической культурой и спортом </t>
  </si>
  <si>
    <t xml:space="preserve">4. Доля детей и молодёжи (возраст 3-29 лет), проживающих в Каменском районе, систематически занимающихся физической культурой и спортом, в общей численности детей и молодежи </t>
  </si>
  <si>
    <t xml:space="preserve">5. Доля граждан среднего возраста (женщины: 30-54 года; мужчины: 30-59 лет), проживающих в Каменском районе, систематически занимающихся физической культурой и спортом, в общей численности граждан среднего возраста </t>
  </si>
  <si>
    <t xml:space="preserve">6. Для граждан старшего возраста (женщины: 55-79 года; мужчины: 60-79 лет), проживающих в Каменском районе, систематически занимающихся физической культурой и спортом, в общей численности граждан старшего возраста </t>
  </si>
  <si>
    <t>Формирование современной городской среды на территории муниципального образования город Камень-на-Оби Каменского района Алтайского края на 2018-2024 годы</t>
  </si>
  <si>
    <t>1. Смертность населения трудоспособного возраста (на 100 тыс. населения трудоспособного возраста)</t>
  </si>
  <si>
    <t>2.Смертность мужчин в возрасте 16-59 лет (на 100 тыс. населения)</t>
  </si>
  <si>
    <t>3.Смертность женщин в возрасте 16-54 лет (на 100 тыс. населения)</t>
  </si>
  <si>
    <t>4.Смертность населения старше трудоспособного возраста (на 1000 человек населения соответствующего возраста)</t>
  </si>
  <si>
    <t>5. Младенческая смертность (на 1000 детей, родившихся живыми)</t>
  </si>
  <si>
    <t>6. Заболеваемость населения трудоспособного возраста (на 100 тыс. населения трудоспособного возраста)</t>
  </si>
  <si>
    <t>7. Уровень первичной инвалидности взрослого населения (на 10 тыс. взрослого населения)</t>
  </si>
  <si>
    <t>8. Охват диспансеризацией и профилактическими осмотрами определенных групп взрослого населения</t>
  </si>
  <si>
    <t>9. Охват диспансеризацией детей-сирот и детей, находящихся в трудной жизненной ситуации</t>
  </si>
  <si>
    <t>10. Охват диспансеризацией подростков</t>
  </si>
  <si>
    <t>11. Доля больных с выявленными злокачественными новообразованиями на I- II ст.</t>
  </si>
  <si>
    <t>12. Количество беременностей среди несовершеннолетних девочек-подростков в расчете на 1000 девочек 15-17-летнего возраста</t>
  </si>
  <si>
    <t>13. Количество абортов среди женщин фертильного возраста на 1000 женщин фертильного возраста</t>
  </si>
  <si>
    <t>14. Обращаемость в медицинские организации по вопросам здорового образа жизни (тысяч человек)</t>
  </si>
  <si>
    <t>15. Укомплектованность медицинских организаций медицинскими работниками на 10 000 чел.</t>
  </si>
  <si>
    <t>16. Охват населения прививками против гриппа</t>
  </si>
  <si>
    <t>17.Охват населения прививками против COVID-19</t>
  </si>
  <si>
    <t>18. Удельный вес беременных женщин, прошедших обучение в школах здоровья (ежегодно, по данным КГБУЗ АКМИАЦ</t>
  </si>
  <si>
    <t>19. Удельный вес взрослого населения, обученного в школах здоровья из числа лиц, состоящих на диспансерном учете (ежегодно, по данным КГБУЗ АКМИАЦ)</t>
  </si>
  <si>
    <t>20. Обеспеченность лекарственными препаратами и медицинскими изделиями, их регулярный отпуск населению в центральных районных больницах, врачебных амбулаториях, офисах врачей общей практики, фельдшерско-акушерских пунктах, передвижных медицинских комплексах</t>
  </si>
  <si>
    <t xml:space="preserve">21.Количество публикаций, размещенных в средствах массовой информации, социальных сетях, информирующих об охране общественного здоровья </t>
  </si>
  <si>
    <t>Развитие общественного здоровья в Ккаменском районе на 2021-2025 годы</t>
  </si>
  <si>
    <t>4.Количество информационных кампаний о социально значимой деятельности жителей города, объединений граждан</t>
  </si>
  <si>
    <t>5.Количество изданных информационно-справочных, рекламных материалов (комплектов)</t>
  </si>
  <si>
    <t>1. Доля (удельный вес) молодых людей, принявших участие в мероприятиях, направленных на формирование активной гражданской позиции и морально-ценностных ориентациях молодежи</t>
  </si>
  <si>
    <t>2. Доля граждан, вовлеченных в добровольческую (волонтерскую) деятельность</t>
  </si>
  <si>
    <t>3.Доля (удельный вес) молодых людей, вовлеченных в современную творческую деятельность, не имеющих специального образования</t>
  </si>
  <si>
    <t>4. Увеличение доли (удельного веса) молодых людей, принявших участие в мероприятиях профилактики асоциального образа жизни и пропаганды здорового образа жизни</t>
  </si>
  <si>
    <t>5. Количество молодых граждан, вовлеченных в реализацию мероприятий в сфере предпринимательства</t>
  </si>
  <si>
    <t>1. Количество проведенных антитеррористических учений и тренировок</t>
  </si>
  <si>
    <t>2. Количество паспортизованных объектов в общем количестве потенциально опасных объектов, объектов, подлежащих антитеррористической защите и мест массового пребывания людей</t>
  </si>
  <si>
    <t>3. Количество объектов оснащенных системами видеонаблюдения, в общем коли¬честве потенциально опасных объектов, объектов, подлежащих антитеррористической защите и мест массово¬го пребывания людей</t>
  </si>
  <si>
    <t>4. Количество объектов оснащенных ручными металлоискателями в общем коли¬честве потенциально опасных объектов, объектов, подлежащих антитеррористической защите и мест массового пребывания людей</t>
  </si>
  <si>
    <t>5. Количество публикаций антитеррористической и антиэкстремистской направленности в средствах массовой информации</t>
  </si>
  <si>
    <t>количество  благоустроенных общественных территорий</t>
  </si>
  <si>
    <t>доля  благоустроенных общественных территорий к общей площади общественных территорий</t>
  </si>
  <si>
    <t>доля финансового участия заинтересованных лиц в выполнении работ по благоустройству дворовых территорий от общей стоимости работ дополнительного перечная, включенных в программу</t>
  </si>
  <si>
    <t>1.Число детей, погибших в дорожно-транспортных происшествиях</t>
  </si>
  <si>
    <t>2.Социальный риск (количество погибших в дорожно-транспортных происшествиях на 100 тыс. населения)</t>
  </si>
  <si>
    <t>3. Транспортный риск (количество погибших в дорожно-транспортных происшествиях на 10 тыс. транспорт-ных средств)</t>
  </si>
  <si>
    <t xml:space="preserve">3. Доля налоговых поступлений от СМСП  в консолидированный бюджет от общего объема налоговых поступлений </t>
  </si>
  <si>
    <t>4. Число услуг, предоставленных информационно-консулльтационным центром поддержки предпринмательства</t>
  </si>
  <si>
    <t xml:space="preserve"> Повышение безопасности дорожного движения в Каменском районе на 2020-2024 годы</t>
  </si>
  <si>
    <t>Развитие и поддержка малого и среднего предпринимательства в Каменском районе на 2022-2024 годы</t>
  </si>
  <si>
    <t>Развитие туризма в Каменском районе Алтайского края на 2022-2024годы</t>
  </si>
  <si>
    <t>Улучшение условий и охраны труда в Каменском районе Алтайского края на 2022 -2024 годы</t>
  </si>
  <si>
    <t>Профилактика преступлений и иных правонарушений в Каменском районе на 2022-2026 годы</t>
  </si>
  <si>
    <t>Привлечение и закрепление врачебных кадров в муниципальном образовании Каменский район Алтайского края на 2022-2025 годы</t>
  </si>
  <si>
    <t>Улучшение качества жизни граждан пожилого возраста и инвалидов  в Каменском районе на 2022-2024 годы</t>
  </si>
  <si>
    <t xml:space="preserve">Демографическое развитие муниципального образования Каменский район Алтайского края» на 2022 - 2024 годы»  </t>
  </si>
  <si>
    <t>Развитие муниципальной службы в муниципальном образовании  Каменский район Алтайского края на 2022-2025 годы</t>
  </si>
  <si>
    <t>Предупреждение чрезвычайных ситуаций природного и техногенного характера, обеспечение пожарной безопасности и безопасности людей на водных объектах на территории Каменского района Алтайского края на 2022-2024 годы</t>
  </si>
  <si>
    <t>1.Доступность дошкольного образования для детей  в возрасте от 2 месяцев до 3 лет (отношение численности детей от 2 месяцев до 3 лет, получающих  дошкольное образование в текущем году , к сумме численности детей  в возрасте от 2 месяцев до 3 лет, получающих дошкольное образование в текущем году , и численности детей возраста от 2 месяцев до 3 лет, находящихся в очереди на получение в текущем году дошкольного образования)</t>
  </si>
  <si>
    <t xml:space="preserve">2.Доля обучающихся муниципальных общеобразовательных организаций по новым федеральным государственным образовательным стандартам начального общего и основного общего образования третьего поколения </t>
  </si>
  <si>
    <t>4.Доля руководящих и педагогических работников муниципальных общеобразовательных учреждений, своевременно прошедших повышение квалификации или профессиональную переподготовку, в обшей численности руководящих и педагогических работников общеобразовательных учреждений</t>
  </si>
  <si>
    <t>3.Доля обучающихся  в возрасте от 5 от 18 лет, охваченных дополнительным образованием</t>
  </si>
  <si>
    <t>Переселение граждан из аварийного жилищного фонда города Камень-на-Оби Каменского района Алтайского края на 2020-2024 годы</t>
  </si>
  <si>
    <t>1. Количество чрезвычайных ситуаций</t>
  </si>
  <si>
    <t>2. Количество зарегистрированных пожаров</t>
  </si>
  <si>
    <t>3.Количество происшествий на водных объектах</t>
  </si>
  <si>
    <t>7. Число детей , находящихся в трудной жизненной ситуации , включенных в состав целевой группы проекта и получивших поддержку в ходе проекта(несовершеннолетние ,находящиеся в конфликте с законом)</t>
  </si>
  <si>
    <t>8. Число несовершеннолетных целевой группы, в отношении которых организовано социальное сопровождение</t>
  </si>
  <si>
    <t>Демографическое развитие муниципального образования Каменский район Алтайского края» на 2022 - 2024 годы</t>
  </si>
  <si>
    <t>Улучшение качества жизни граждан пожилого возраста и инвалидов  в Каменском районе Алтайского края на 2022-2024 годы</t>
  </si>
  <si>
    <t>Улучшение условий и охраны труда в Каменском районе Алтайского края на 2022- 2024 годы</t>
  </si>
  <si>
    <t>Переселение граждан из аварийного жилищного фонда города Камень-на-Оби Каменского района Алтайского края на 2020-2024 год</t>
  </si>
  <si>
    <t>Оценка жилых помещений, приобретение жилых помеще-ний в многоквартирных до-мах, включая малоэтажные, необходимых для переселения граждан из аварийного жи-лищного фонда, выплата соб-ственникам помещений воз-мещений за жилое помещение</t>
  </si>
  <si>
    <t xml:space="preserve">Комплексные меры профилактики наркомании в Каменском районе Алтайского края </t>
  </si>
  <si>
    <r>
      <t xml:space="preserve">если   </t>
    </r>
    <r>
      <rPr>
        <b/>
        <sz val="10"/>
        <color indexed="8"/>
        <rFont val="Times New Roman"/>
        <family val="1"/>
        <charset val="204"/>
      </rPr>
      <t xml:space="preserve">комплексная оценка      от 50 до  90  </t>
    </r>
  </si>
  <si>
    <r>
      <t xml:space="preserve">если </t>
    </r>
    <r>
      <rPr>
        <b/>
        <sz val="10"/>
        <color indexed="8"/>
        <rFont val="Times New Roman"/>
        <family val="1"/>
        <charset val="204"/>
      </rPr>
      <t xml:space="preserve">  комплексная оценка        менее 50</t>
    </r>
  </si>
  <si>
    <t xml:space="preserve">Средний,если   комплексная оценка      от 50 до   90 </t>
  </si>
  <si>
    <t>Низкий, если   комплексная оценка        менее 50</t>
  </si>
  <si>
    <r>
      <t xml:space="preserve">Высокий,  если   </t>
    </r>
    <r>
      <rPr>
        <b/>
        <sz val="10"/>
        <color indexed="8"/>
        <rFont val="Times New Roman"/>
        <family val="1"/>
        <charset val="204"/>
      </rPr>
      <t xml:space="preserve"> комплексная оценка     90  и более</t>
    </r>
  </si>
  <si>
    <r>
      <t xml:space="preserve">Высокий,  если   </t>
    </r>
    <r>
      <rPr>
        <b/>
        <sz val="10"/>
        <color indexed="8"/>
        <rFont val="Times New Roman"/>
        <family val="1"/>
        <charset val="204"/>
      </rPr>
      <t xml:space="preserve"> комплексная оценка  90  и более</t>
    </r>
  </si>
  <si>
    <t>«Содействие занятости населения в Каменском районе Алтайского края»</t>
  </si>
  <si>
    <t xml:space="preserve">Содействие занятости населения в Каменском районе Алтайского края </t>
  </si>
  <si>
    <t>3.Уровень регистрируемой безработицы к общему количеству граждан в трудоспособном возрасте</t>
  </si>
  <si>
    <t>Развитие общественного здоровья в Каменском районе на 2021-2025 годы</t>
  </si>
  <si>
    <t>1.Доля граждан, систематически занимающегося физической культурой и спортом, в общей численности населения в возрасте 3-79 лет</t>
  </si>
  <si>
    <t>9. Число несовершеннолетних, снятых с профилактического учета по итогам участия в инновационном социальном проекте  муниципального образования Каменский район Алтайского края "Мой курс"</t>
  </si>
  <si>
    <t>Формирование современной городской среды на территории муниципального образования город Камень-на-Оби Каменского района Алтайского края</t>
  </si>
  <si>
    <t>Финансирование программы, тыс. руб.</t>
  </si>
  <si>
    <t xml:space="preserve">Профилактика  терроризма и экстремизма на территори  Каменского района </t>
  </si>
  <si>
    <t xml:space="preserve"> Повышение безопасности дорожного движения в Каменском районе</t>
  </si>
  <si>
    <t xml:space="preserve">Благоустройство муниципального образования Каменский район Алтайского края </t>
  </si>
  <si>
    <t xml:space="preserve">Развитие системы образования в Каменском районе </t>
  </si>
  <si>
    <t xml:space="preserve">Капитальный ремонт и содержание образовательных  учреждений Каменского района </t>
  </si>
  <si>
    <t xml:space="preserve">Развитие гражданского общества на территории Каменского района  Алтайского края </t>
  </si>
  <si>
    <t xml:space="preserve">Развитие гражданского общества на территории Каменского района Алтайского края </t>
  </si>
  <si>
    <t>Культура Каменского района Алтайского края</t>
  </si>
  <si>
    <t xml:space="preserve">Привлечение и закрепление врачебных кадров в муниципальном образовании Каменский район Алтайского края </t>
  </si>
  <si>
    <t>Оценка  эффективности использования средств соответствующего бюджета муниципальной программы за 2023 год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</si>
</sst>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32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Arial Cyr"/>
      <charset val="204"/>
    </font>
    <font>
      <sz val="10"/>
      <color rgb="FFFF0000"/>
      <name val="Arial Cyr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 Cyr"/>
      <charset val="204"/>
    </font>
    <font>
      <sz val="12"/>
      <color rgb="FF66FF99"/>
      <name val="Arial Cyr"/>
      <charset val="204"/>
    </font>
    <font>
      <sz val="10"/>
      <name val="Times New Roman"/>
      <family val="1"/>
      <charset val="204"/>
    </font>
    <font>
      <sz val="12"/>
      <color rgb="FFFF0000"/>
      <name val="Arial Cyr"/>
      <charset val="204"/>
    </font>
    <font>
      <sz val="14"/>
      <name val="Arial Cyr"/>
      <charset val="204"/>
    </font>
    <font>
      <sz val="10"/>
      <name val="Arial Cyr"/>
      <charset val="204"/>
    </font>
    <font>
      <sz val="10"/>
      <color rgb="FFFFFF00"/>
      <name val="Arial Cyr"/>
      <charset val="204"/>
    </font>
    <font>
      <b/>
      <sz val="15"/>
      <name val="Times New Roman"/>
      <family val="1"/>
      <charset val="204"/>
    </font>
    <font>
      <sz val="15"/>
      <name val="Arial Cyr"/>
      <charset val="204"/>
    </font>
    <font>
      <sz val="10"/>
      <color rgb="FF66FF99"/>
      <name val="Arial Cyr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99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9" fontId="25" fillId="0" borderId="0" applyFont="0" applyFill="0" applyBorder="0" applyAlignment="0" applyProtection="0"/>
  </cellStyleXfs>
  <cellXfs count="346">
    <xf numFmtId="0" fontId="0" fillId="0" borderId="0" xfId="0"/>
    <xf numFmtId="0" fontId="6" fillId="0" borderId="0" xfId="0" quotePrefix="1" applyFont="1" applyBorder="1" applyAlignment="1">
      <alignment horizontal="right" vertical="top" wrapText="1"/>
    </xf>
    <xf numFmtId="0" fontId="5" fillId="0" borderId="0" xfId="0" applyFont="1" applyBorder="1" applyAlignment="1">
      <alignment horizontal="right" vertical="top" wrapText="1"/>
    </xf>
    <xf numFmtId="0" fontId="0" fillId="0" borderId="0" xfId="0" applyBorder="1"/>
    <xf numFmtId="0" fontId="3" fillId="3" borderId="5" xfId="0" applyFont="1" applyFill="1" applyBorder="1" applyAlignment="1">
      <alignment horizontal="center" vertical="center" wrapText="1"/>
    </xf>
    <xf numFmtId="0" fontId="0" fillId="0" borderId="6" xfId="0" applyBorder="1"/>
    <xf numFmtId="0" fontId="3" fillId="4" borderId="7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center" wrapText="1"/>
    </xf>
    <xf numFmtId="2" fontId="14" fillId="0" borderId="3" xfId="0" applyNumberFormat="1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2" fontId="14" fillId="0" borderId="2" xfId="0" applyNumberFormat="1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/>
    </xf>
    <xf numFmtId="0" fontId="0" fillId="0" borderId="0" xfId="0" applyFill="1"/>
    <xf numFmtId="0" fontId="0" fillId="0" borderId="0" xfId="0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0" fontId="10" fillId="0" borderId="20" xfId="0" applyFont="1" applyBorder="1" applyAlignment="1">
      <alignment vertical="top" wrapText="1"/>
    </xf>
    <xf numFmtId="2" fontId="14" fillId="0" borderId="21" xfId="0" applyNumberFormat="1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/>
    </xf>
    <xf numFmtId="0" fontId="14" fillId="7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vertical="top" wrapText="1"/>
    </xf>
    <xf numFmtId="0" fontId="10" fillId="0" borderId="4" xfId="0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right" vertical="center" wrapText="1"/>
    </xf>
    <xf numFmtId="0" fontId="14" fillId="0" borderId="20" xfId="0" applyFont="1" applyBorder="1"/>
    <xf numFmtId="0" fontId="14" fillId="6" borderId="23" xfId="0" applyFont="1" applyFill="1" applyBorder="1" applyAlignment="1">
      <alignment horizontal="center" vertical="center"/>
    </xf>
    <xf numFmtId="0" fontId="11" fillId="0" borderId="4" xfId="0" applyFont="1" applyBorder="1" applyAlignment="1">
      <alignment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2" fontId="14" fillId="0" borderId="31" xfId="0" applyNumberFormat="1" applyFont="1" applyBorder="1" applyAlignment="1">
      <alignment horizontal="center" vertical="center"/>
    </xf>
    <xf numFmtId="0" fontId="14" fillId="7" borderId="30" xfId="0" applyFont="1" applyFill="1" applyBorder="1" applyAlignment="1">
      <alignment horizontal="center" vertical="center"/>
    </xf>
    <xf numFmtId="0" fontId="14" fillId="0" borderId="30" xfId="0" applyFont="1" applyFill="1" applyBorder="1" applyAlignment="1">
      <alignment horizontal="center" vertical="center"/>
    </xf>
    <xf numFmtId="0" fontId="14" fillId="0" borderId="32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right" vertical="center" wrapText="1"/>
    </xf>
    <xf numFmtId="0" fontId="18" fillId="0" borderId="30" xfId="0" applyFont="1" applyBorder="1" applyAlignment="1">
      <alignment horizontal="right" vertical="center" wrapText="1"/>
    </xf>
    <xf numFmtId="0" fontId="14" fillId="5" borderId="30" xfId="0" applyFont="1" applyFill="1" applyBorder="1" applyAlignment="1">
      <alignment horizontal="center" vertical="center"/>
    </xf>
    <xf numFmtId="2" fontId="14" fillId="0" borderId="34" xfId="0" applyNumberFormat="1" applyFont="1" applyBorder="1" applyAlignment="1">
      <alignment horizontal="center" vertical="center"/>
    </xf>
    <xf numFmtId="0" fontId="14" fillId="0" borderId="0" xfId="0" applyFont="1"/>
    <xf numFmtId="0" fontId="18" fillId="0" borderId="4" xfId="0" applyFont="1" applyBorder="1" applyAlignment="1">
      <alignment vertical="center" wrapText="1"/>
    </xf>
    <xf numFmtId="0" fontId="10" fillId="0" borderId="30" xfId="0" applyFont="1" applyBorder="1" applyAlignment="1">
      <alignment vertical="top" wrapText="1"/>
    </xf>
    <xf numFmtId="0" fontId="10" fillId="0" borderId="37" xfId="0" applyFont="1" applyBorder="1" applyAlignment="1">
      <alignment vertical="top" wrapText="1"/>
    </xf>
    <xf numFmtId="2" fontId="14" fillId="0" borderId="24" xfId="0" applyNumberFormat="1" applyFont="1" applyBorder="1" applyAlignment="1">
      <alignment horizontal="center" vertical="center"/>
    </xf>
    <xf numFmtId="0" fontId="0" fillId="0" borderId="1" xfId="0" applyBorder="1"/>
    <xf numFmtId="0" fontId="19" fillId="0" borderId="17" xfId="0" applyFont="1" applyBorder="1" applyAlignment="1">
      <alignment vertical="top" wrapText="1"/>
    </xf>
    <xf numFmtId="0" fontId="10" fillId="0" borderId="1" xfId="0" applyFont="1" applyBorder="1" applyAlignment="1">
      <alignment vertical="center" wrapText="1"/>
    </xf>
    <xf numFmtId="0" fontId="0" fillId="0" borderId="38" xfId="0" applyBorder="1"/>
    <xf numFmtId="0" fontId="0" fillId="0" borderId="4" xfId="0" applyBorder="1"/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8" xfId="0" applyBorder="1"/>
    <xf numFmtId="0" fontId="0" fillId="0" borderId="42" xfId="0" applyBorder="1"/>
    <xf numFmtId="0" fontId="0" fillId="0" borderId="43" xfId="0" applyBorder="1"/>
    <xf numFmtId="0" fontId="0" fillId="0" borderId="38" xfId="0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0" xfId="0" applyFont="1"/>
    <xf numFmtId="0" fontId="11" fillId="0" borderId="4" xfId="0" applyFont="1" applyBorder="1" applyAlignment="1">
      <alignment horizontal="center" vertical="center" wrapText="1"/>
    </xf>
    <xf numFmtId="0" fontId="21" fillId="7" borderId="4" xfId="0" applyFont="1" applyFill="1" applyBorder="1" applyAlignment="1">
      <alignment horizontal="center" vertical="center"/>
    </xf>
    <xf numFmtId="0" fontId="18" fillId="0" borderId="30" xfId="0" applyFont="1" applyBorder="1" applyAlignment="1">
      <alignment horizontal="center" vertical="center" wrapText="1"/>
    </xf>
    <xf numFmtId="0" fontId="0" fillId="0" borderId="42" xfId="0" applyFill="1" applyBorder="1"/>
    <xf numFmtId="0" fontId="0" fillId="7" borderId="30" xfId="0" applyFill="1" applyBorder="1"/>
    <xf numFmtId="0" fontId="22" fillId="0" borderId="20" xfId="0" applyFont="1" applyBorder="1" applyAlignment="1">
      <alignment vertical="center"/>
    </xf>
    <xf numFmtId="0" fontId="0" fillId="0" borderId="20" xfId="0" applyBorder="1"/>
    <xf numFmtId="0" fontId="0" fillId="0" borderId="47" xfId="0" applyBorder="1"/>
    <xf numFmtId="2" fontId="24" fillId="0" borderId="3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2" fontId="24" fillId="0" borderId="31" xfId="0" applyNumberFormat="1" applyFont="1" applyBorder="1" applyAlignment="1">
      <alignment horizontal="center" vertical="center"/>
    </xf>
    <xf numFmtId="2" fontId="14" fillId="0" borderId="49" xfId="0" applyNumberFormat="1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 wrapText="1"/>
    </xf>
    <xf numFmtId="0" fontId="14" fillId="0" borderId="37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/>
    </xf>
    <xf numFmtId="0" fontId="18" fillId="0" borderId="4" xfId="0" applyNumberFormat="1" applyFont="1" applyBorder="1" applyAlignment="1">
      <alignment horizontal="right" vertical="center" wrapText="1"/>
    </xf>
    <xf numFmtId="0" fontId="18" fillId="0" borderId="4" xfId="0" applyNumberFormat="1" applyFont="1" applyBorder="1" applyAlignment="1">
      <alignment horizontal="center" vertical="center" wrapText="1"/>
    </xf>
    <xf numFmtId="0" fontId="0" fillId="0" borderId="1" xfId="0" applyFill="1" applyBorder="1"/>
    <xf numFmtId="0" fontId="0" fillId="0" borderId="20" xfId="0" applyFill="1" applyBorder="1"/>
    <xf numFmtId="0" fontId="14" fillId="0" borderId="35" xfId="0" applyFont="1" applyFill="1" applyBorder="1" applyAlignment="1">
      <alignment horizontal="center" vertical="center"/>
    </xf>
    <xf numFmtId="0" fontId="19" fillId="0" borderId="30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19" fillId="0" borderId="20" xfId="0" applyFont="1" applyBorder="1" applyAlignment="1">
      <alignment vertical="center"/>
    </xf>
    <xf numFmtId="0" fontId="16" fillId="0" borderId="30" xfId="0" applyFont="1" applyBorder="1" applyAlignment="1">
      <alignment vertical="center"/>
    </xf>
    <xf numFmtId="0" fontId="20" fillId="0" borderId="30" xfId="0" applyFont="1" applyBorder="1"/>
    <xf numFmtId="0" fontId="16" fillId="0" borderId="30" xfId="0" applyFont="1" applyBorder="1" applyAlignment="1">
      <alignment horizontal="center" vertical="center"/>
    </xf>
    <xf numFmtId="0" fontId="0" fillId="0" borderId="6" xfId="0" applyFill="1" applyBorder="1"/>
    <xf numFmtId="0" fontId="0" fillId="0" borderId="38" xfId="0" applyFill="1" applyBorder="1"/>
    <xf numFmtId="0" fontId="0" fillId="0" borderId="39" xfId="0" applyFill="1" applyBorder="1"/>
    <xf numFmtId="0" fontId="0" fillId="0" borderId="36" xfId="0" applyBorder="1"/>
    <xf numFmtId="0" fontId="0" fillId="0" borderId="39" xfId="0" applyBorder="1"/>
    <xf numFmtId="0" fontId="16" fillId="0" borderId="38" xfId="0" applyFont="1" applyBorder="1" applyAlignment="1">
      <alignment vertical="center"/>
    </xf>
    <xf numFmtId="0" fontId="16" fillId="0" borderId="38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/>
    </xf>
    <xf numFmtId="2" fontId="8" fillId="0" borderId="31" xfId="0" applyNumberFormat="1" applyFont="1" applyBorder="1" applyAlignment="1">
      <alignment horizontal="center" vertical="center"/>
    </xf>
    <xf numFmtId="0" fontId="19" fillId="0" borderId="1" xfId="0" applyFont="1" applyBorder="1"/>
    <xf numFmtId="0" fontId="19" fillId="0" borderId="6" xfId="0" applyFont="1" applyBorder="1"/>
    <xf numFmtId="0" fontId="19" fillId="0" borderId="1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17" fillId="0" borderId="0" xfId="0" applyFont="1"/>
    <xf numFmtId="0" fontId="20" fillId="0" borderId="0" xfId="0" applyFont="1"/>
    <xf numFmtId="0" fontId="0" fillId="0" borderId="36" xfId="0" applyBorder="1" applyAlignment="1">
      <alignment horizontal="center" vertical="center"/>
    </xf>
    <xf numFmtId="0" fontId="19" fillId="0" borderId="19" xfId="0" applyFont="1" applyBorder="1" applyAlignment="1">
      <alignment vertical="top" wrapText="1"/>
    </xf>
    <xf numFmtId="0" fontId="19" fillId="0" borderId="40" xfId="0" applyFont="1" applyBorder="1" applyAlignment="1">
      <alignment vertical="top" wrapText="1"/>
    </xf>
    <xf numFmtId="0" fontId="19" fillId="0" borderId="1" xfId="0" applyFont="1" applyBorder="1" applyAlignment="1">
      <alignment vertical="top" wrapText="1"/>
    </xf>
    <xf numFmtId="0" fontId="19" fillId="0" borderId="26" xfId="0" applyFont="1" applyBorder="1" applyAlignment="1">
      <alignment vertical="top" wrapText="1"/>
    </xf>
    <xf numFmtId="0" fontId="19" fillId="0" borderId="37" xfId="0" applyFont="1" applyBorder="1" applyAlignment="1">
      <alignment vertical="top" wrapText="1"/>
    </xf>
    <xf numFmtId="0" fontId="19" fillId="0" borderId="20" xfId="0" applyFont="1" applyBorder="1" applyAlignment="1">
      <alignment vertical="top" wrapText="1"/>
    </xf>
    <xf numFmtId="0" fontId="23" fillId="0" borderId="18" xfId="0" applyFont="1" applyFill="1" applyBorder="1" applyAlignment="1">
      <alignment horizontal="center" vertical="center"/>
    </xf>
    <xf numFmtId="0" fontId="16" fillId="0" borderId="30" xfId="0" applyFont="1" applyBorder="1" applyAlignment="1">
      <alignment horizontal="center" vertical="center" wrapText="1"/>
    </xf>
    <xf numFmtId="0" fontId="0" fillId="0" borderId="50" xfId="0" applyBorder="1"/>
    <xf numFmtId="0" fontId="16" fillId="0" borderId="39" xfId="0" applyFont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2" fontId="10" fillId="0" borderId="37" xfId="0" applyNumberFormat="1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2" fontId="0" fillId="0" borderId="2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/>
    <xf numFmtId="0" fontId="0" fillId="7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2" fontId="10" fillId="0" borderId="1" xfId="0" applyNumberFormat="1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/>
    </xf>
    <xf numFmtId="165" fontId="22" fillId="0" borderId="1" xfId="0" applyNumberFormat="1" applyFont="1" applyBorder="1" applyAlignment="1">
      <alignment horizontal="center" vertical="center"/>
    </xf>
    <xf numFmtId="165" fontId="22" fillId="0" borderId="20" xfId="0" applyNumberFormat="1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6" fillId="0" borderId="3" xfId="0" quotePrefix="1" applyFont="1" applyBorder="1" applyAlignment="1">
      <alignment horizontal="right" vertical="top" wrapText="1"/>
    </xf>
    <xf numFmtId="0" fontId="12" fillId="0" borderId="4" xfId="0" applyFont="1" applyBorder="1" applyAlignment="1">
      <alignment horizontal="right" vertical="top" wrapText="1"/>
    </xf>
    <xf numFmtId="9" fontId="7" fillId="0" borderId="1" xfId="2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30" fillId="0" borderId="30" xfId="0" applyFont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0" fontId="20" fillId="0" borderId="4" xfId="0" applyFont="1" applyBorder="1"/>
    <xf numFmtId="0" fontId="22" fillId="0" borderId="0" xfId="0" applyFont="1" applyBorder="1"/>
    <xf numFmtId="0" fontId="20" fillId="0" borderId="43" xfId="0" applyFont="1" applyBorder="1"/>
    <xf numFmtId="0" fontId="0" fillId="0" borderId="0" xfId="0" applyAlignment="1">
      <alignment vertical="center"/>
    </xf>
    <xf numFmtId="0" fontId="20" fillId="0" borderId="4" xfId="0" applyFont="1" applyFill="1" applyBorder="1"/>
    <xf numFmtId="0" fontId="20" fillId="0" borderId="1" xfId="0" applyFont="1" applyBorder="1"/>
    <xf numFmtId="0" fontId="19" fillId="0" borderId="4" xfId="0" applyFont="1" applyBorder="1" applyAlignment="1">
      <alignment horizontal="center" vertical="center"/>
    </xf>
    <xf numFmtId="0" fontId="14" fillId="0" borderId="38" xfId="0" applyFont="1" applyBorder="1"/>
    <xf numFmtId="0" fontId="19" fillId="0" borderId="38" xfId="0" applyFont="1" applyBorder="1" applyAlignment="1">
      <alignment horizontal="center" vertical="center"/>
    </xf>
    <xf numFmtId="165" fontId="19" fillId="0" borderId="4" xfId="0" applyNumberFormat="1" applyFont="1" applyBorder="1" applyAlignment="1">
      <alignment horizontal="center" vertical="center"/>
    </xf>
    <xf numFmtId="0" fontId="9" fillId="0" borderId="6" xfId="0" applyFont="1" applyBorder="1"/>
    <xf numFmtId="0" fontId="15" fillId="0" borderId="36" xfId="0" applyFont="1" applyFill="1" applyBorder="1" applyAlignment="1">
      <alignment horizontal="center" vertical="center"/>
    </xf>
    <xf numFmtId="0" fontId="29" fillId="7" borderId="1" xfId="0" applyFont="1" applyFill="1" applyBorder="1" applyAlignment="1">
      <alignment horizontal="center" vertical="center"/>
    </xf>
    <xf numFmtId="0" fontId="19" fillId="0" borderId="42" xfId="0" applyFont="1" applyBorder="1"/>
    <xf numFmtId="0" fontId="12" fillId="0" borderId="48" xfId="0" applyFont="1" applyBorder="1"/>
    <xf numFmtId="0" fontId="19" fillId="0" borderId="50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165" fontId="19" fillId="0" borderId="20" xfId="0" applyNumberFormat="1" applyFont="1" applyBorder="1" applyAlignment="1">
      <alignment horizontal="center" vertical="center"/>
    </xf>
    <xf numFmtId="0" fontId="19" fillId="0" borderId="47" xfId="0" applyFont="1" applyBorder="1"/>
    <xf numFmtId="0" fontId="19" fillId="0" borderId="20" xfId="0" applyFont="1" applyBorder="1"/>
    <xf numFmtId="0" fontId="12" fillId="0" borderId="20" xfId="0" applyFont="1" applyBorder="1"/>
    <xf numFmtId="0" fontId="16" fillId="0" borderId="30" xfId="0" applyFont="1" applyBorder="1" applyAlignment="1">
      <alignment horizontal="right" vertical="center" wrapText="1"/>
    </xf>
    <xf numFmtId="0" fontId="16" fillId="0" borderId="30" xfId="0" applyFont="1" applyBorder="1" applyAlignment="1">
      <alignment vertical="center" wrapText="1"/>
    </xf>
    <xf numFmtId="0" fontId="31" fillId="0" borderId="26" xfId="0" applyFont="1" applyBorder="1" applyAlignment="1">
      <alignment vertical="top" wrapText="1"/>
    </xf>
    <xf numFmtId="0" fontId="31" fillId="0" borderId="29" xfId="0" applyFont="1" applyBorder="1" applyAlignment="1">
      <alignment vertical="top" wrapText="1"/>
    </xf>
    <xf numFmtId="0" fontId="31" fillId="0" borderId="26" xfId="0" applyFont="1" applyFill="1" applyBorder="1" applyAlignment="1">
      <alignment vertical="top" wrapText="1"/>
    </xf>
    <xf numFmtId="0" fontId="31" fillId="0" borderId="45" xfId="0" applyFont="1" applyBorder="1" applyAlignment="1">
      <alignment vertical="top" wrapText="1"/>
    </xf>
    <xf numFmtId="0" fontId="31" fillId="0" borderId="29" xfId="0" applyFont="1" applyFill="1" applyBorder="1" applyAlignment="1">
      <alignment vertical="top" wrapText="1"/>
    </xf>
    <xf numFmtId="0" fontId="0" fillId="0" borderId="12" xfId="0" applyBorder="1"/>
    <xf numFmtId="0" fontId="29" fillId="0" borderId="4" xfId="0" applyFont="1" applyFill="1" applyBorder="1" applyAlignment="1">
      <alignment horizontal="center" vertical="center"/>
    </xf>
    <xf numFmtId="0" fontId="31" fillId="0" borderId="29" xfId="0" applyFont="1" applyFill="1" applyBorder="1" applyAlignment="1">
      <alignment horizontal="left" vertical="center" wrapText="1"/>
    </xf>
    <xf numFmtId="0" fontId="19" fillId="0" borderId="33" xfId="0" applyFont="1" applyBorder="1" applyAlignment="1">
      <alignment vertical="top" wrapText="1"/>
    </xf>
    <xf numFmtId="0" fontId="19" fillId="0" borderId="53" xfId="0" applyFont="1" applyBorder="1" applyAlignment="1">
      <alignment vertical="top" wrapText="1"/>
    </xf>
    <xf numFmtId="0" fontId="10" fillId="0" borderId="50" xfId="0" applyFont="1" applyBorder="1" applyAlignment="1">
      <alignment vertical="top" wrapText="1"/>
    </xf>
    <xf numFmtId="0" fontId="13" fillId="0" borderId="52" xfId="0" applyFont="1" applyBorder="1" applyAlignment="1">
      <alignment horizontal="center" vertical="center" wrapText="1"/>
    </xf>
    <xf numFmtId="0" fontId="10" fillId="0" borderId="36" xfId="0" applyFont="1" applyBorder="1" applyAlignment="1">
      <alignment vertical="top" wrapText="1"/>
    </xf>
    <xf numFmtId="0" fontId="10" fillId="0" borderId="53" xfId="0" applyFont="1" applyBorder="1" applyAlignment="1">
      <alignment vertical="top" wrapText="1"/>
    </xf>
    <xf numFmtId="0" fontId="31" fillId="0" borderId="46" xfId="0" applyFont="1" applyFill="1" applyBorder="1" applyAlignment="1">
      <alignment vertical="top" wrapText="1"/>
    </xf>
    <xf numFmtId="0" fontId="19" fillId="0" borderId="42" xfId="0" applyFont="1" applyBorder="1" applyAlignment="1">
      <alignment vertical="top" wrapText="1"/>
    </xf>
    <xf numFmtId="0" fontId="19" fillId="0" borderId="48" xfId="0" applyFont="1" applyBorder="1" applyAlignment="1">
      <alignment vertical="top" wrapText="1"/>
    </xf>
    <xf numFmtId="0" fontId="0" fillId="0" borderId="14" xfId="0" applyBorder="1"/>
    <xf numFmtId="0" fontId="31" fillId="0" borderId="43" xfId="0" applyFont="1" applyFill="1" applyBorder="1" applyAlignment="1">
      <alignment vertical="top" wrapText="1"/>
    </xf>
    <xf numFmtId="0" fontId="13" fillId="0" borderId="39" xfId="0" applyFont="1" applyBorder="1" applyAlignment="1">
      <alignment horizontal="center" vertical="center" wrapText="1"/>
    </xf>
    <xf numFmtId="0" fontId="19" fillId="0" borderId="51" xfId="0" applyFont="1" applyBorder="1" applyAlignment="1">
      <alignment vertical="top" wrapText="1"/>
    </xf>
    <xf numFmtId="0" fontId="19" fillId="0" borderId="46" xfId="0" applyFont="1" applyBorder="1" applyAlignment="1">
      <alignment vertical="top" wrapText="1"/>
    </xf>
    <xf numFmtId="0" fontId="31" fillId="0" borderId="39" xfId="0" applyFont="1" applyBorder="1" applyAlignment="1">
      <alignment vertical="top" wrapText="1"/>
    </xf>
    <xf numFmtId="0" fontId="29" fillId="7" borderId="4" xfId="0" applyFont="1" applyFill="1" applyBorder="1"/>
    <xf numFmtId="0" fontId="26" fillId="0" borderId="4" xfId="0" applyFont="1" applyFill="1" applyBorder="1"/>
    <xf numFmtId="0" fontId="26" fillId="0" borderId="1" xfId="0" applyFont="1" applyFill="1" applyBorder="1" applyAlignment="1">
      <alignment horizontal="center" vertical="center"/>
    </xf>
    <xf numFmtId="0" fontId="19" fillId="0" borderId="36" xfId="0" applyFont="1" applyBorder="1" applyAlignment="1">
      <alignment wrapText="1"/>
    </xf>
    <xf numFmtId="0" fontId="19" fillId="0" borderId="50" xfId="0" applyFont="1" applyBorder="1" applyAlignment="1">
      <alignment wrapText="1"/>
    </xf>
    <xf numFmtId="0" fontId="22" fillId="0" borderId="20" xfId="0" applyFont="1" applyBorder="1" applyAlignment="1">
      <alignment horizontal="center" vertical="center"/>
    </xf>
    <xf numFmtId="0" fontId="22" fillId="0" borderId="47" xfId="0" applyFont="1" applyBorder="1"/>
    <xf numFmtId="0" fontId="22" fillId="0" borderId="20" xfId="0" applyFont="1" applyBorder="1"/>
    <xf numFmtId="0" fontId="22" fillId="0" borderId="48" xfId="0" applyFont="1" applyBorder="1"/>
    <xf numFmtId="0" fontId="19" fillId="0" borderId="19" xfId="0" applyFont="1" applyBorder="1" applyAlignment="1">
      <alignment wrapText="1"/>
    </xf>
    <xf numFmtId="0" fontId="14" fillId="0" borderId="57" xfId="0" applyFont="1" applyFill="1" applyBorder="1" applyAlignment="1">
      <alignment horizontal="center" vertical="center"/>
    </xf>
    <xf numFmtId="0" fontId="14" fillId="0" borderId="62" xfId="0" applyFont="1" applyFill="1" applyBorder="1" applyAlignment="1">
      <alignment horizontal="center" vertical="center"/>
    </xf>
    <xf numFmtId="0" fontId="0" fillId="0" borderId="58" xfId="0" applyBorder="1"/>
    <xf numFmtId="0" fontId="14" fillId="0" borderId="53" xfId="0" applyFont="1" applyFill="1" applyBorder="1" applyAlignment="1">
      <alignment horizontal="center" vertical="center"/>
    </xf>
    <xf numFmtId="0" fontId="10" fillId="0" borderId="36" xfId="0" applyFont="1" applyBorder="1" applyAlignment="1">
      <alignment horizontal="center" vertical="center" wrapText="1"/>
    </xf>
    <xf numFmtId="0" fontId="0" fillId="0" borderId="33" xfId="0" applyBorder="1"/>
    <xf numFmtId="0" fontId="14" fillId="0" borderId="27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4" fillId="0" borderId="36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4" fillId="0" borderId="39" xfId="0" applyFont="1" applyFill="1" applyBorder="1" applyAlignment="1">
      <alignment horizontal="center" vertical="center"/>
    </xf>
    <xf numFmtId="0" fontId="0" fillId="0" borderId="2" xfId="0" applyBorder="1"/>
    <xf numFmtId="0" fontId="0" fillId="0" borderId="1" xfId="0" applyBorder="1" applyAlignment="1">
      <alignment vertical="center"/>
    </xf>
    <xf numFmtId="0" fontId="15" fillId="0" borderId="43" xfId="0" applyFont="1" applyFill="1" applyBorder="1"/>
    <xf numFmtId="0" fontId="0" fillId="0" borderId="23" xfId="0" applyBorder="1"/>
    <xf numFmtId="0" fontId="19" fillId="0" borderId="55" xfId="0" applyFont="1" applyFill="1" applyBorder="1" applyAlignment="1">
      <alignment vertical="top" wrapText="1"/>
    </xf>
    <xf numFmtId="0" fontId="19" fillId="0" borderId="56" xfId="0" applyFont="1" applyFill="1" applyBorder="1" applyAlignment="1">
      <alignment vertical="top" wrapText="1"/>
    </xf>
    <xf numFmtId="0" fontId="14" fillId="5" borderId="20" xfId="0" applyFont="1" applyFill="1" applyBorder="1" applyAlignment="1">
      <alignment horizontal="center" vertical="center"/>
    </xf>
    <xf numFmtId="0" fontId="31" fillId="0" borderId="63" xfId="0" applyFont="1" applyBorder="1" applyAlignment="1">
      <alignment vertical="top" wrapText="1"/>
    </xf>
    <xf numFmtId="0" fontId="19" fillId="0" borderId="57" xfId="0" applyFont="1" applyBorder="1" applyAlignment="1">
      <alignment vertical="top" wrapText="1"/>
    </xf>
    <xf numFmtId="0" fontId="16" fillId="0" borderId="57" xfId="0" applyFont="1" applyBorder="1" applyAlignment="1">
      <alignment horizontal="right" vertical="center" wrapText="1"/>
    </xf>
    <xf numFmtId="2" fontId="24" fillId="0" borderId="64" xfId="0" applyNumberFormat="1" applyFont="1" applyBorder="1" applyAlignment="1">
      <alignment horizontal="center" vertical="center"/>
    </xf>
    <xf numFmtId="0" fontId="16" fillId="0" borderId="57" xfId="0" applyFont="1" applyFill="1" applyBorder="1" applyAlignment="1">
      <alignment horizontal="center" vertical="center" wrapText="1"/>
    </xf>
    <xf numFmtId="0" fontId="14" fillId="5" borderId="57" xfId="0" applyFont="1" applyFill="1" applyBorder="1" applyAlignment="1">
      <alignment horizontal="center" vertical="center"/>
    </xf>
    <xf numFmtId="0" fontId="0" fillId="0" borderId="48" xfId="0" applyBorder="1"/>
    <xf numFmtId="0" fontId="19" fillId="0" borderId="4" xfId="0" applyFont="1" applyBorder="1" applyAlignment="1">
      <alignment vertical="top" wrapText="1"/>
    </xf>
    <xf numFmtId="0" fontId="31" fillId="0" borderId="57" xfId="0" applyFont="1" applyFill="1" applyBorder="1" applyAlignment="1">
      <alignment vertical="top" wrapText="1"/>
    </xf>
    <xf numFmtId="0" fontId="10" fillId="0" borderId="57" xfId="0" applyFont="1" applyBorder="1" applyAlignment="1">
      <alignment vertical="top" wrapText="1"/>
    </xf>
    <xf numFmtId="0" fontId="18" fillId="0" borderId="57" xfId="0" applyFont="1" applyBorder="1" applyAlignment="1">
      <alignment horizontal="right" vertical="center" wrapText="1"/>
    </xf>
    <xf numFmtId="0" fontId="18" fillId="0" borderId="57" xfId="0" applyFont="1" applyBorder="1" applyAlignment="1">
      <alignment horizontal="center" vertical="center" wrapText="1"/>
    </xf>
    <xf numFmtId="0" fontId="22" fillId="0" borderId="4" xfId="0" applyFont="1" applyBorder="1" applyAlignment="1">
      <alignment vertical="center"/>
    </xf>
    <xf numFmtId="165" fontId="22" fillId="0" borderId="4" xfId="0" applyNumberFormat="1" applyFont="1" applyBorder="1" applyAlignment="1">
      <alignment vertical="center"/>
    </xf>
    <xf numFmtId="0" fontId="0" fillId="0" borderId="4" xfId="0" applyFill="1" applyBorder="1"/>
    <xf numFmtId="0" fontId="31" fillId="0" borderId="57" xfId="0" applyFont="1" applyBorder="1" applyAlignment="1">
      <alignment vertical="top" wrapText="1"/>
    </xf>
    <xf numFmtId="0" fontId="0" fillId="0" borderId="57" xfId="0" applyBorder="1"/>
    <xf numFmtId="0" fontId="16" fillId="0" borderId="57" xfId="0" applyFont="1" applyBorder="1" applyAlignment="1">
      <alignment vertical="center"/>
    </xf>
    <xf numFmtId="0" fontId="16" fillId="0" borderId="57" xfId="0" applyFont="1" applyBorder="1" applyAlignment="1">
      <alignment horizontal="center" vertical="center"/>
    </xf>
    <xf numFmtId="0" fontId="0" fillId="0" borderId="57" xfId="0" applyFill="1" applyBorder="1"/>
    <xf numFmtId="0" fontId="0" fillId="5" borderId="20" xfId="0" applyFill="1" applyBorder="1"/>
    <xf numFmtId="0" fontId="0" fillId="0" borderId="22" xfId="0" applyBorder="1"/>
    <xf numFmtId="0" fontId="14" fillId="0" borderId="65" xfId="0" applyFont="1" applyFill="1" applyBorder="1" applyAlignment="1">
      <alignment horizontal="center" vertical="center"/>
    </xf>
    <xf numFmtId="0" fontId="14" fillId="7" borderId="35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7" xfId="0" applyFill="1" applyBorder="1"/>
    <xf numFmtId="0" fontId="16" fillId="0" borderId="45" xfId="0" applyFont="1" applyBorder="1" applyAlignment="1">
      <alignment horizontal="center" vertical="center"/>
    </xf>
    <xf numFmtId="0" fontId="0" fillId="0" borderId="4" xfId="0" applyBorder="1" applyAlignment="1"/>
    <xf numFmtId="0" fontId="22" fillId="0" borderId="45" xfId="0" applyFont="1" applyBorder="1" applyAlignment="1"/>
    <xf numFmtId="0" fontId="22" fillId="0" borderId="28" xfId="0" applyFont="1" applyBorder="1" applyAlignment="1"/>
    <xf numFmtId="0" fontId="0" fillId="0" borderId="23" xfId="0" applyBorder="1" applyAlignment="1"/>
    <xf numFmtId="0" fontId="7" fillId="0" borderId="8" xfId="0" applyFont="1" applyBorder="1" applyAlignment="1">
      <alignment vertical="center"/>
    </xf>
    <xf numFmtId="0" fontId="20" fillId="0" borderId="7" xfId="0" applyFont="1" applyBorder="1" applyAlignment="1"/>
    <xf numFmtId="0" fontId="20" fillId="0" borderId="9" xfId="0" applyFont="1" applyBorder="1" applyAlignment="1"/>
    <xf numFmtId="0" fontId="22" fillId="0" borderId="45" xfId="0" applyFont="1" applyBorder="1" applyAlignment="1">
      <alignment horizontal="center" vertical="center"/>
    </xf>
    <xf numFmtId="165" fontId="16" fillId="0" borderId="45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0" fillId="0" borderId="39" xfId="0" applyBorder="1" applyAlignment="1"/>
    <xf numFmtId="0" fontId="20" fillId="0" borderId="7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31" fillId="0" borderId="54" xfId="0" applyFont="1" applyBorder="1" applyAlignment="1">
      <alignment wrapText="1"/>
    </xf>
    <xf numFmtId="0" fontId="15" fillId="0" borderId="39" xfId="0" applyFont="1" applyBorder="1" applyAlignment="1">
      <alignment wrapText="1"/>
    </xf>
    <xf numFmtId="0" fontId="16" fillId="0" borderId="59" xfId="0" applyFont="1" applyBorder="1" applyAlignment="1">
      <alignment horizontal="center" vertical="center"/>
    </xf>
    <xf numFmtId="0" fontId="16" fillId="0" borderId="65" xfId="0" applyFont="1" applyBorder="1" applyAlignment="1">
      <alignment horizontal="center" vertical="center"/>
    </xf>
    <xf numFmtId="0" fontId="0" fillId="0" borderId="65" xfId="0" applyFill="1" applyBorder="1" applyAlignment="1"/>
    <xf numFmtId="0" fontId="0" fillId="0" borderId="65" xfId="0" applyBorder="1" applyAlignment="1"/>
    <xf numFmtId="0" fontId="0" fillId="0" borderId="66" xfId="0" applyBorder="1" applyAlignment="1"/>
    <xf numFmtId="0" fontId="31" fillId="0" borderId="41" xfId="0" applyFont="1" applyBorder="1" applyAlignment="1">
      <alignment vertical="top" wrapText="1"/>
    </xf>
    <xf numFmtId="0" fontId="15" fillId="0" borderId="26" xfId="0" applyFont="1" applyBorder="1" applyAlignment="1">
      <alignment vertical="top" wrapText="1"/>
    </xf>
    <xf numFmtId="0" fontId="0" fillId="0" borderId="65" xfId="0" applyBorder="1" applyAlignment="1">
      <alignment horizontal="center" vertical="center"/>
    </xf>
    <xf numFmtId="0" fontId="16" fillId="0" borderId="0" xfId="0" applyFont="1" applyBorder="1" applyAlignment="1"/>
    <xf numFmtId="0" fontId="0" fillId="0" borderId="0" xfId="0" applyBorder="1" applyAlignment="1"/>
    <xf numFmtId="0" fontId="17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9" fillId="0" borderId="15" xfId="0" applyFont="1" applyBorder="1" applyAlignment="1">
      <alignment horizontal="center" vertical="center"/>
    </xf>
    <xf numFmtId="0" fontId="14" fillId="0" borderId="5" xfId="0" applyFont="1" applyBorder="1"/>
    <xf numFmtId="0" fontId="14" fillId="0" borderId="16" xfId="0" applyFont="1" applyBorder="1"/>
    <xf numFmtId="0" fontId="3" fillId="0" borderId="8" xfId="0" applyFont="1" applyBorder="1" applyAlignment="1">
      <alignment horizontal="center" vertical="center"/>
    </xf>
    <xf numFmtId="0" fontId="0" fillId="0" borderId="7" xfId="0" applyBorder="1"/>
    <xf numFmtId="0" fontId="0" fillId="0" borderId="9" xfId="0" applyBorder="1"/>
    <xf numFmtId="0" fontId="3" fillId="0" borderId="10" xfId="0" applyFont="1" applyBorder="1" applyAlignment="1">
      <alignment horizontal="center" vertical="center" wrapText="1"/>
    </xf>
    <xf numFmtId="0" fontId="0" fillId="0" borderId="11" xfId="0" applyBorder="1"/>
    <xf numFmtId="0" fontId="0" fillId="0" borderId="12" xfId="0" applyBorder="1"/>
    <xf numFmtId="0" fontId="3" fillId="0" borderId="8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2" fillId="0" borderId="44" xfId="0" applyFont="1" applyBorder="1" applyAlignment="1">
      <alignment vertical="center"/>
    </xf>
    <xf numFmtId="0" fontId="12" fillId="0" borderId="41" xfId="0" applyFont="1" applyBorder="1" applyAlignment="1">
      <alignment vertical="center"/>
    </xf>
    <xf numFmtId="0" fontId="12" fillId="0" borderId="33" xfId="0" applyFont="1" applyBorder="1" applyAlignment="1">
      <alignment vertical="center"/>
    </xf>
    <xf numFmtId="0" fontId="12" fillId="0" borderId="29" xfId="0" quotePrefix="1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12" fillId="0" borderId="8" xfId="0" quotePrefix="1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2" fillId="0" borderId="60" xfId="0" quotePrefix="1" applyFont="1" applyBorder="1" applyAlignment="1">
      <alignment horizontal="center" vertical="center" wrapText="1"/>
    </xf>
    <xf numFmtId="0" fontId="14" fillId="0" borderId="7" xfId="0" applyFont="1" applyBorder="1" applyAlignment="1">
      <alignment wrapText="1"/>
    </xf>
    <xf numFmtId="0" fontId="12" fillId="0" borderId="7" xfId="0" applyFont="1" applyBorder="1" applyAlignment="1">
      <alignment horizontal="center" vertical="center" wrapText="1"/>
    </xf>
    <xf numFmtId="0" fontId="12" fillId="0" borderId="7" xfId="0" quotePrefix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7" fillId="0" borderId="40" xfId="0" applyFont="1" applyBorder="1" applyAlignment="1">
      <alignment vertical="center"/>
    </xf>
    <xf numFmtId="0" fontId="20" fillId="0" borderId="41" xfId="0" applyFont="1" applyBorder="1" applyAlignment="1">
      <alignment vertical="center"/>
    </xf>
    <xf numFmtId="0" fontId="0" fillId="0" borderId="41" xfId="0" applyBorder="1" applyAlignment="1"/>
    <xf numFmtId="0" fontId="0" fillId="0" borderId="26" xfId="0" applyBorder="1" applyAlignment="1"/>
    <xf numFmtId="0" fontId="7" fillId="0" borderId="44" xfId="0" applyFont="1" applyBorder="1" applyAlignment="1">
      <alignment vertical="center"/>
    </xf>
    <xf numFmtId="0" fontId="12" fillId="0" borderId="8" xfId="0" applyFont="1" applyFill="1" applyBorder="1" applyAlignment="1">
      <alignment horizontal="center" vertical="center" wrapText="1"/>
    </xf>
    <xf numFmtId="0" fontId="14" fillId="0" borderId="61" xfId="0" applyFont="1" applyBorder="1" applyAlignment="1">
      <alignment horizontal="center" vertical="center" wrapText="1"/>
    </xf>
    <xf numFmtId="0" fontId="8" fillId="0" borderId="0" xfId="0" applyFont="1" applyAlignment="1"/>
    <xf numFmtId="0" fontId="0" fillId="0" borderId="0" xfId="0" applyAlignment="1"/>
    <xf numFmtId="0" fontId="27" fillId="0" borderId="13" xfId="0" applyFont="1" applyBorder="1" applyAlignment="1"/>
    <xf numFmtId="0" fontId="28" fillId="0" borderId="13" xfId="0" applyFont="1" applyBorder="1" applyAlignment="1"/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left"/>
    </xf>
    <xf numFmtId="0" fontId="5" fillId="0" borderId="4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9" fontId="5" fillId="0" borderId="1" xfId="2" applyFont="1" applyBorder="1" applyAlignment="1">
      <alignment horizontal="center" vertical="center" wrapText="1"/>
    </xf>
    <xf numFmtId="2" fontId="0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9" fillId="0" borderId="1" xfId="1" applyFont="1" applyBorder="1" applyAlignment="1">
      <alignment vertical="top" wrapText="1"/>
    </xf>
    <xf numFmtId="0" fontId="9" fillId="0" borderId="1" xfId="1" applyFont="1" applyFill="1" applyBorder="1" applyAlignment="1">
      <alignment vertical="top" wrapText="1"/>
    </xf>
    <xf numFmtId="0" fontId="9" fillId="0" borderId="36" xfId="1" applyFont="1" applyBorder="1" applyAlignment="1">
      <alignment vertical="top" wrapText="1"/>
    </xf>
    <xf numFmtId="0" fontId="9" fillId="0" borderId="36" xfId="0" applyFont="1" applyBorder="1" applyAlignment="1">
      <alignment vertical="center" wrapText="1"/>
    </xf>
    <xf numFmtId="0" fontId="9" fillId="0" borderId="36" xfId="0" applyFont="1" applyBorder="1" applyAlignment="1">
      <alignment wrapText="1"/>
    </xf>
    <xf numFmtId="0" fontId="9" fillId="0" borderId="36" xfId="0" applyFont="1" applyBorder="1" applyAlignment="1">
      <alignment vertical="top" wrapText="1"/>
    </xf>
    <xf numFmtId="0" fontId="9" fillId="0" borderId="4" xfId="0" applyFont="1" applyBorder="1" applyAlignment="1">
      <alignment horizontal="center" vertical="center"/>
    </xf>
    <xf numFmtId="0" fontId="9" fillId="0" borderId="39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Процентный" xfId="2" builtinId="5"/>
  </cellStyles>
  <dxfs count="0"/>
  <tableStyles count="0" defaultTableStyle="TableStyleMedium9" defaultPivotStyle="PivotStyleLight16"/>
  <colors>
    <mruColors>
      <color rgb="FF66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S173"/>
  <sheetViews>
    <sheetView zoomScale="80" zoomScaleNormal="80" zoomScaleSheetLayoutView="85" workbookViewId="0">
      <pane xSplit="11" ySplit="4" topLeftCell="L24" activePane="bottomRight" state="frozen"/>
      <selection pane="topRight" activeCell="K1" sqref="K1"/>
      <selection pane="bottomLeft" activeCell="A4" sqref="A4"/>
      <selection pane="bottomRight" activeCell="Q128" sqref="Q128"/>
    </sheetView>
  </sheetViews>
  <sheetFormatPr defaultRowHeight="15"/>
  <cols>
    <col min="2" max="2" width="6.28515625" style="48" customWidth="1"/>
    <col min="3" max="3" width="40.28515625" customWidth="1"/>
    <col min="4" max="4" width="12" customWidth="1"/>
    <col min="5" max="5" width="12.5703125" customWidth="1"/>
    <col min="6" max="6" width="15.140625" customWidth="1"/>
    <col min="7" max="7" width="4.7109375" hidden="1" customWidth="1"/>
    <col min="8" max="8" width="19.5703125" customWidth="1"/>
    <col min="9" max="9" width="16.5703125" customWidth="1"/>
    <col min="10" max="10" width="18.7109375" customWidth="1"/>
    <col min="11" max="11" width="17.28515625" customWidth="1"/>
    <col min="12" max="12" width="15.140625" customWidth="1"/>
    <col min="13" max="13" width="9.140625" customWidth="1"/>
  </cols>
  <sheetData>
    <row r="1" spans="2:15" ht="18.75" customHeight="1">
      <c r="K1" s="268"/>
      <c r="L1" s="269"/>
    </row>
    <row r="2" spans="2:15" ht="20.25" customHeight="1" thickBot="1">
      <c r="B2" s="270" t="s">
        <v>17</v>
      </c>
      <c r="C2" s="271"/>
      <c r="D2" s="271"/>
      <c r="E2" s="271"/>
      <c r="F2" s="271"/>
      <c r="G2" s="271"/>
      <c r="H2" s="271"/>
      <c r="I2" s="271"/>
      <c r="J2" s="271"/>
      <c r="K2" s="271"/>
      <c r="L2" s="271"/>
    </row>
    <row r="3" spans="2:15" ht="33" customHeight="1" thickBot="1">
      <c r="B3" s="272" t="s">
        <v>0</v>
      </c>
      <c r="C3" s="275" t="s">
        <v>19</v>
      </c>
      <c r="D3" s="278" t="s">
        <v>18</v>
      </c>
      <c r="E3" s="279"/>
      <c r="F3" s="280"/>
      <c r="G3" s="281" t="s">
        <v>2</v>
      </c>
      <c r="H3" s="281" t="s">
        <v>3</v>
      </c>
      <c r="I3" s="281" t="s">
        <v>4</v>
      </c>
      <c r="J3" s="278" t="s">
        <v>5</v>
      </c>
      <c r="K3" s="279"/>
      <c r="L3" s="280"/>
      <c r="O3" s="18"/>
    </row>
    <row r="4" spans="2:15" ht="111" customHeight="1" thickBot="1">
      <c r="B4" s="273"/>
      <c r="C4" s="276"/>
      <c r="D4" s="275" t="s">
        <v>6</v>
      </c>
      <c r="E4" s="275" t="s">
        <v>7</v>
      </c>
      <c r="F4" s="275" t="s">
        <v>8</v>
      </c>
      <c r="G4" s="276"/>
      <c r="H4" s="276"/>
      <c r="I4" s="276"/>
      <c r="J4" s="282" t="s">
        <v>193</v>
      </c>
      <c r="K4" s="4" t="s">
        <v>191</v>
      </c>
      <c r="L4" s="6" t="s">
        <v>192</v>
      </c>
      <c r="N4" s="3"/>
      <c r="O4" s="3"/>
    </row>
    <row r="5" spans="2:15" ht="20.25" customHeight="1" thickBot="1">
      <c r="B5" s="274"/>
      <c r="C5" s="277"/>
      <c r="D5" s="277"/>
      <c r="E5" s="277"/>
      <c r="F5" s="277"/>
      <c r="G5" s="277"/>
      <c r="H5" s="277"/>
      <c r="I5" s="277"/>
      <c r="J5" s="277"/>
      <c r="K5" s="26"/>
      <c r="L5" s="27"/>
    </row>
    <row r="6" spans="2:15" ht="38.25" customHeight="1">
      <c r="B6" s="283">
        <v>1</v>
      </c>
      <c r="C6" s="169" t="s">
        <v>204</v>
      </c>
      <c r="D6" s="140"/>
      <c r="E6" s="140"/>
      <c r="F6" s="163">
        <v>37.6</v>
      </c>
      <c r="G6" s="40"/>
      <c r="H6" s="118">
        <v>100</v>
      </c>
      <c r="I6" s="118">
        <v>78.5</v>
      </c>
      <c r="J6" s="42"/>
      <c r="K6" s="46"/>
      <c r="L6" s="43"/>
    </row>
    <row r="7" spans="2:15" ht="30" customHeight="1">
      <c r="B7" s="284"/>
      <c r="C7" s="54" t="s">
        <v>158</v>
      </c>
      <c r="D7" s="9">
        <v>0</v>
      </c>
      <c r="E7" s="9">
        <v>0</v>
      </c>
      <c r="F7" s="9">
        <v>100</v>
      </c>
      <c r="G7" s="11"/>
      <c r="H7" s="10"/>
      <c r="I7" s="10"/>
      <c r="J7" s="12"/>
      <c r="K7" s="13"/>
      <c r="L7" s="19"/>
    </row>
    <row r="8" spans="2:15" ht="48" customHeight="1">
      <c r="B8" s="284"/>
      <c r="C8" s="54" t="s">
        <v>159</v>
      </c>
      <c r="D8" s="9">
        <v>0.03</v>
      </c>
      <c r="E8" s="9">
        <v>7.5</v>
      </c>
      <c r="F8" s="9">
        <f>IF(D8=0,0,ROUND(E8/D8*100,1))</f>
        <v>25000</v>
      </c>
      <c r="G8" s="11"/>
      <c r="H8" s="10"/>
      <c r="I8" s="10"/>
      <c r="J8" s="12"/>
      <c r="K8" s="13"/>
      <c r="L8" s="19"/>
    </row>
    <row r="9" spans="2:15" ht="65.25" customHeight="1" thickBot="1">
      <c r="B9" s="296"/>
      <c r="C9" s="111" t="s">
        <v>160</v>
      </c>
      <c r="D9" s="20">
        <v>2.67</v>
      </c>
      <c r="E9" s="20">
        <v>1.69</v>
      </c>
      <c r="F9" s="20">
        <f>IF(D9=0,0,ROUND(E9/D9*100,1))</f>
        <v>63.3</v>
      </c>
      <c r="G9" s="47"/>
      <c r="H9" s="22"/>
      <c r="I9" s="22"/>
      <c r="J9" s="85"/>
      <c r="K9" s="23"/>
      <c r="L9" s="24"/>
    </row>
    <row r="10" spans="2:15" ht="61.5" customHeight="1">
      <c r="B10" s="283">
        <v>2</v>
      </c>
      <c r="C10" s="169" t="s">
        <v>88</v>
      </c>
      <c r="D10" s="38"/>
      <c r="E10" s="39"/>
      <c r="F10" s="45">
        <v>100</v>
      </c>
      <c r="G10" s="40"/>
      <c r="H10" s="68">
        <v>100</v>
      </c>
      <c r="I10" s="68">
        <v>97.6</v>
      </c>
      <c r="J10" s="41"/>
      <c r="K10" s="42"/>
      <c r="L10" s="43"/>
    </row>
    <row r="11" spans="2:15" ht="23.25" customHeight="1">
      <c r="B11" s="284"/>
      <c r="C11" s="54" t="s">
        <v>20</v>
      </c>
      <c r="D11" s="9">
        <v>80</v>
      </c>
      <c r="E11" s="9">
        <v>80</v>
      </c>
      <c r="F11" s="9">
        <f>IF(D11=0,0,ROUND(E11/D11*100,1))</f>
        <v>100</v>
      </c>
      <c r="G11" s="14"/>
      <c r="H11" s="10"/>
      <c r="I11" s="10"/>
      <c r="J11" s="13"/>
      <c r="K11" s="13"/>
      <c r="L11" s="19"/>
    </row>
    <row r="12" spans="2:15" ht="21.75" customHeight="1">
      <c r="B12" s="284"/>
      <c r="C12" s="54" t="s">
        <v>21</v>
      </c>
      <c r="D12" s="9">
        <v>200</v>
      </c>
      <c r="E12" s="9">
        <v>200</v>
      </c>
      <c r="F12" s="9">
        <f>IF(D12=0,0,ROUND(E12/D12*100,1))</f>
        <v>100</v>
      </c>
      <c r="G12" s="14"/>
      <c r="H12" s="10"/>
      <c r="I12" s="10"/>
      <c r="J12" s="13"/>
      <c r="K12" s="13"/>
      <c r="L12" s="19"/>
    </row>
    <row r="13" spans="2:15" ht="32.25" customHeight="1" thickBot="1">
      <c r="B13" s="296"/>
      <c r="C13" s="111" t="s">
        <v>22</v>
      </c>
      <c r="D13" s="20">
        <v>1000</v>
      </c>
      <c r="E13" s="20">
        <v>1000</v>
      </c>
      <c r="F13" s="20">
        <f>IF(D13=0,0,ROUND(E13/D13*100,1))</f>
        <v>100</v>
      </c>
      <c r="G13" s="21"/>
      <c r="H13" s="22"/>
      <c r="I13" s="22"/>
      <c r="J13" s="23"/>
      <c r="K13" s="23"/>
      <c r="L13" s="24"/>
    </row>
    <row r="14" spans="2:15" ht="48.75" customHeight="1">
      <c r="B14" s="283">
        <v>3</v>
      </c>
      <c r="C14" s="169" t="s">
        <v>64</v>
      </c>
      <c r="D14" s="38"/>
      <c r="E14" s="39"/>
      <c r="F14" s="45">
        <v>100</v>
      </c>
      <c r="G14" s="76"/>
      <c r="H14" s="118">
        <v>100</v>
      </c>
      <c r="I14" s="68">
        <v>100</v>
      </c>
      <c r="J14" s="41"/>
      <c r="K14" s="42"/>
      <c r="L14" s="43"/>
    </row>
    <row r="15" spans="2:15" ht="48.75" customHeight="1">
      <c r="B15" s="284"/>
      <c r="C15" s="54" t="s">
        <v>23</v>
      </c>
      <c r="D15" s="9">
        <v>0.01</v>
      </c>
      <c r="E15" s="9">
        <v>0.01</v>
      </c>
      <c r="F15" s="9">
        <f>IF(D15=0,0,ROUND(E15/D15*100,1))</f>
        <v>100</v>
      </c>
      <c r="G15" s="14"/>
      <c r="H15" s="10"/>
      <c r="I15" s="10"/>
      <c r="J15" s="13"/>
      <c r="K15" s="13"/>
      <c r="L15" s="19"/>
    </row>
    <row r="16" spans="2:15" ht="48.75" customHeight="1" thickBot="1">
      <c r="B16" s="296"/>
      <c r="C16" s="111" t="s">
        <v>24</v>
      </c>
      <c r="D16" s="20">
        <v>77</v>
      </c>
      <c r="E16" s="20">
        <v>77</v>
      </c>
      <c r="F16" s="20">
        <f>IF(D16=0,0,ROUND(E16/D16*100,1))</f>
        <v>100</v>
      </c>
      <c r="G16" s="21"/>
      <c r="H16" s="22"/>
      <c r="I16" s="22"/>
      <c r="J16" s="23"/>
      <c r="K16" s="23"/>
      <c r="L16" s="24"/>
    </row>
    <row r="17" spans="2:12" ht="30" customHeight="1">
      <c r="B17" s="283">
        <v>4</v>
      </c>
      <c r="C17" s="169" t="s">
        <v>210</v>
      </c>
      <c r="D17" s="38"/>
      <c r="E17" s="39"/>
      <c r="F17" s="163">
        <v>103.9</v>
      </c>
      <c r="G17" s="40"/>
      <c r="H17" s="118">
        <v>100</v>
      </c>
      <c r="I17" s="118">
        <v>130.9</v>
      </c>
      <c r="J17" s="41"/>
      <c r="K17" s="42"/>
      <c r="L17" s="43"/>
    </row>
    <row r="18" spans="2:12" ht="30" customHeight="1">
      <c r="B18" s="284"/>
      <c r="C18" s="54" t="s">
        <v>98</v>
      </c>
      <c r="D18" s="9">
        <v>115.4</v>
      </c>
      <c r="E18" s="9">
        <v>100.1</v>
      </c>
      <c r="F18" s="9">
        <f t="shared" ref="F18:F31" si="0">IF(D18=0,0,ROUND(E18/D18*100,1))</f>
        <v>86.7</v>
      </c>
      <c r="G18" s="14"/>
      <c r="H18" s="10"/>
      <c r="I18" s="10"/>
      <c r="J18" s="13"/>
      <c r="K18" s="13"/>
      <c r="L18" s="19"/>
    </row>
    <row r="19" spans="2:12" ht="36.75" customHeight="1">
      <c r="B19" s="284"/>
      <c r="C19" s="54" t="s">
        <v>99</v>
      </c>
      <c r="D19" s="9">
        <v>1</v>
      </c>
      <c r="E19" s="9">
        <v>0</v>
      </c>
      <c r="F19" s="9">
        <f t="shared" si="0"/>
        <v>0</v>
      </c>
      <c r="G19" s="14"/>
      <c r="H19" s="10"/>
      <c r="I19" s="10"/>
      <c r="J19" s="13"/>
      <c r="K19" s="13"/>
      <c r="L19" s="19"/>
    </row>
    <row r="20" spans="2:12" ht="30" customHeight="1">
      <c r="B20" s="284"/>
      <c r="C20" s="54" t="s">
        <v>100</v>
      </c>
      <c r="D20" s="9">
        <v>1</v>
      </c>
      <c r="E20" s="9">
        <v>1</v>
      </c>
      <c r="F20" s="9">
        <f>IF(D20=0,0,ROUND(E20/D20*100,1))</f>
        <v>100</v>
      </c>
      <c r="G20" s="14"/>
      <c r="H20" s="10"/>
      <c r="I20" s="10"/>
      <c r="J20" s="13"/>
      <c r="K20" s="13"/>
      <c r="L20" s="19"/>
    </row>
    <row r="21" spans="2:12" ht="48" customHeight="1">
      <c r="B21" s="284"/>
      <c r="C21" s="54" t="s">
        <v>101</v>
      </c>
      <c r="D21" s="9">
        <v>5</v>
      </c>
      <c r="E21" s="9">
        <v>16</v>
      </c>
      <c r="F21" s="9">
        <f t="shared" si="0"/>
        <v>320</v>
      </c>
      <c r="G21" s="14"/>
      <c r="H21" s="10"/>
      <c r="I21" s="10"/>
      <c r="J21" s="13"/>
      <c r="K21" s="13"/>
      <c r="L21" s="19"/>
    </row>
    <row r="22" spans="2:12" ht="45.75" customHeight="1">
      <c r="B22" s="284"/>
      <c r="C22" s="54" t="s">
        <v>102</v>
      </c>
      <c r="D22" s="9">
        <v>14</v>
      </c>
      <c r="E22" s="9">
        <v>15</v>
      </c>
      <c r="F22" s="9">
        <f t="shared" si="0"/>
        <v>107.1</v>
      </c>
      <c r="G22" s="14"/>
      <c r="H22" s="10"/>
      <c r="I22" s="10"/>
      <c r="J22" s="13"/>
      <c r="K22" s="13"/>
      <c r="L22" s="19"/>
    </row>
    <row r="23" spans="2:12" ht="45.75" customHeight="1">
      <c r="B23" s="284"/>
      <c r="C23" s="112" t="s">
        <v>103</v>
      </c>
      <c r="D23" s="51">
        <v>100</v>
      </c>
      <c r="E23" s="51">
        <v>100</v>
      </c>
      <c r="F23" s="51">
        <f>IF(D23=0,0,ROUND(E23/D23*100,1))</f>
        <v>100</v>
      </c>
      <c r="G23" s="77"/>
      <c r="H23" s="78"/>
      <c r="I23" s="78"/>
      <c r="J23" s="79"/>
      <c r="K23" s="79"/>
      <c r="L23" s="80"/>
    </row>
    <row r="24" spans="2:12" ht="45.75" customHeight="1">
      <c r="B24" s="284"/>
      <c r="C24" s="112" t="s">
        <v>104</v>
      </c>
      <c r="D24" s="51">
        <v>1</v>
      </c>
      <c r="E24" s="51">
        <v>1</v>
      </c>
      <c r="F24" s="51">
        <v>100</v>
      </c>
      <c r="G24" s="77"/>
      <c r="H24" s="78"/>
      <c r="I24" s="78"/>
      <c r="J24" s="79"/>
      <c r="K24" s="79"/>
      <c r="L24" s="80"/>
    </row>
    <row r="25" spans="2:12" ht="45.75" customHeight="1">
      <c r="B25" s="284"/>
      <c r="C25" s="112" t="s">
        <v>105</v>
      </c>
      <c r="D25" s="51">
        <v>62.5</v>
      </c>
      <c r="E25" s="51">
        <v>61</v>
      </c>
      <c r="F25" s="51">
        <f t="shared" ref="F25:F30" si="1">IF(D25=0,0,ROUND(E25/D25*100,1))</f>
        <v>97.6</v>
      </c>
      <c r="G25" s="77"/>
      <c r="H25" s="78"/>
      <c r="I25" s="78"/>
      <c r="J25" s="79"/>
      <c r="K25" s="79"/>
      <c r="L25" s="80"/>
    </row>
    <row r="26" spans="2:12" ht="45.75" customHeight="1">
      <c r="B26" s="284"/>
      <c r="C26" s="112" t="s">
        <v>106</v>
      </c>
      <c r="D26" s="51">
        <v>20</v>
      </c>
      <c r="E26" s="51">
        <v>14.4</v>
      </c>
      <c r="F26" s="51">
        <f t="shared" si="1"/>
        <v>72</v>
      </c>
      <c r="G26" s="77"/>
      <c r="H26" s="78"/>
      <c r="I26" s="78"/>
      <c r="J26" s="79"/>
      <c r="K26" s="79"/>
      <c r="L26" s="80"/>
    </row>
    <row r="27" spans="2:12" ht="45.75" customHeight="1">
      <c r="B27" s="284"/>
      <c r="C27" s="112" t="s">
        <v>107</v>
      </c>
      <c r="D27" s="51">
        <v>0.24</v>
      </c>
      <c r="E27" s="51">
        <v>0.3</v>
      </c>
      <c r="F27" s="51">
        <f t="shared" si="1"/>
        <v>125</v>
      </c>
      <c r="G27" s="77"/>
      <c r="H27" s="78"/>
      <c r="I27" s="78"/>
      <c r="J27" s="79"/>
      <c r="K27" s="79"/>
      <c r="L27" s="80"/>
    </row>
    <row r="28" spans="2:12" ht="45.75" customHeight="1">
      <c r="B28" s="284"/>
      <c r="C28" s="112" t="s">
        <v>108</v>
      </c>
      <c r="D28" s="51">
        <v>305</v>
      </c>
      <c r="E28" s="51">
        <v>300</v>
      </c>
      <c r="F28" s="51">
        <f t="shared" si="1"/>
        <v>98.4</v>
      </c>
      <c r="G28" s="77"/>
      <c r="H28" s="78"/>
      <c r="I28" s="78"/>
      <c r="J28" s="79"/>
      <c r="K28" s="79"/>
      <c r="L28" s="80"/>
    </row>
    <row r="29" spans="2:12" ht="45.75" customHeight="1">
      <c r="B29" s="284"/>
      <c r="C29" s="112" t="s">
        <v>109</v>
      </c>
      <c r="D29" s="51">
        <v>70</v>
      </c>
      <c r="E29" s="51">
        <v>70</v>
      </c>
      <c r="F29" s="51">
        <f t="shared" si="1"/>
        <v>100</v>
      </c>
      <c r="G29" s="77"/>
      <c r="H29" s="78"/>
      <c r="I29" s="78"/>
      <c r="J29" s="79"/>
      <c r="K29" s="79"/>
      <c r="L29" s="80"/>
    </row>
    <row r="30" spans="2:12" ht="45.75" customHeight="1">
      <c r="B30" s="284"/>
      <c r="C30" s="112" t="s">
        <v>110</v>
      </c>
      <c r="D30" s="51">
        <v>27.21</v>
      </c>
      <c r="E30" s="122">
        <v>14.5</v>
      </c>
      <c r="F30" s="51">
        <f t="shared" si="1"/>
        <v>53.3</v>
      </c>
      <c r="G30" s="77"/>
      <c r="H30" s="78"/>
      <c r="I30" s="78"/>
      <c r="J30" s="79"/>
      <c r="K30" s="79"/>
      <c r="L30" s="80"/>
    </row>
    <row r="31" spans="2:12" ht="48" customHeight="1" thickBot="1">
      <c r="B31" s="296"/>
      <c r="C31" s="111" t="s">
        <v>111</v>
      </c>
      <c r="D31" s="20">
        <v>4.8</v>
      </c>
      <c r="E31" s="20">
        <v>4.5999999999999996</v>
      </c>
      <c r="F31" s="20">
        <f t="shared" si="0"/>
        <v>95.8</v>
      </c>
      <c r="G31" s="21"/>
      <c r="H31" s="22"/>
      <c r="I31" s="22"/>
      <c r="J31" s="23"/>
      <c r="K31" s="23"/>
      <c r="L31" s="24"/>
    </row>
    <row r="32" spans="2:12" ht="51.75" customHeight="1">
      <c r="B32" s="283">
        <v>5</v>
      </c>
      <c r="C32" s="167" t="s">
        <v>95</v>
      </c>
      <c r="D32" s="37"/>
      <c r="E32" s="31"/>
      <c r="F32" s="44">
        <v>83.8</v>
      </c>
      <c r="G32" s="11"/>
      <c r="H32" s="75">
        <v>80</v>
      </c>
      <c r="I32" s="75">
        <v>87.9</v>
      </c>
      <c r="J32" s="67"/>
      <c r="K32" s="12"/>
      <c r="L32" s="25"/>
    </row>
    <row r="33" spans="2:12" ht="48" customHeight="1">
      <c r="B33" s="284"/>
      <c r="C33" s="54" t="s">
        <v>145</v>
      </c>
      <c r="D33" s="9">
        <v>30</v>
      </c>
      <c r="E33" s="9">
        <v>30.9</v>
      </c>
      <c r="F33" s="9">
        <f t="shared" ref="F33:F37" si="2">IF(D33=0,0,ROUND(E33/D33*100,1))</f>
        <v>103</v>
      </c>
      <c r="G33" s="14"/>
      <c r="H33" s="10"/>
      <c r="I33" s="10"/>
      <c r="J33" s="13"/>
      <c r="K33" s="13"/>
      <c r="L33" s="19"/>
    </row>
    <row r="34" spans="2:12" ht="47.25">
      <c r="B34" s="284"/>
      <c r="C34" s="54" t="s">
        <v>146</v>
      </c>
      <c r="D34" s="9">
        <v>6.8</v>
      </c>
      <c r="E34" s="9">
        <v>7.9</v>
      </c>
      <c r="F34" s="9">
        <f t="shared" si="2"/>
        <v>116.2</v>
      </c>
      <c r="G34" s="14"/>
      <c r="H34" s="10"/>
      <c r="I34" s="10"/>
      <c r="J34" s="13"/>
      <c r="K34" s="13"/>
      <c r="L34" s="19"/>
    </row>
    <row r="35" spans="2:12" ht="63">
      <c r="B35" s="284"/>
      <c r="C35" s="54" t="s">
        <v>147</v>
      </c>
      <c r="D35" s="9">
        <v>15</v>
      </c>
      <c r="E35" s="9">
        <v>15</v>
      </c>
      <c r="F35" s="9">
        <f t="shared" si="2"/>
        <v>100</v>
      </c>
      <c r="G35" s="14"/>
      <c r="H35" s="10"/>
      <c r="I35" s="10"/>
      <c r="J35" s="13"/>
      <c r="K35" s="13"/>
      <c r="L35" s="19"/>
    </row>
    <row r="36" spans="2:12" ht="93.75" customHeight="1">
      <c r="B36" s="284"/>
      <c r="C36" s="54" t="s">
        <v>148</v>
      </c>
      <c r="D36" s="9">
        <v>30</v>
      </c>
      <c r="E36" s="9">
        <v>30</v>
      </c>
      <c r="F36" s="9">
        <f t="shared" si="2"/>
        <v>100</v>
      </c>
      <c r="G36" s="14"/>
      <c r="H36" s="10"/>
      <c r="I36" s="10"/>
      <c r="J36" s="13"/>
      <c r="K36" s="13"/>
      <c r="L36" s="19"/>
    </row>
    <row r="37" spans="2:12" ht="63.75" thickBot="1">
      <c r="B37" s="301"/>
      <c r="C37" s="54" t="s">
        <v>149</v>
      </c>
      <c r="D37" s="9">
        <v>8</v>
      </c>
      <c r="E37" s="9">
        <v>0</v>
      </c>
      <c r="F37" s="9">
        <f t="shared" si="2"/>
        <v>0</v>
      </c>
      <c r="G37" s="14"/>
      <c r="H37" s="10"/>
      <c r="I37" s="10"/>
      <c r="J37" s="13"/>
      <c r="K37" s="13"/>
      <c r="L37" s="19"/>
    </row>
    <row r="38" spans="2:12" ht="47.25" customHeight="1">
      <c r="B38" s="283">
        <v>6</v>
      </c>
      <c r="C38" s="169" t="s">
        <v>96</v>
      </c>
      <c r="D38" s="38"/>
      <c r="E38" s="39"/>
      <c r="F38" s="45">
        <v>75</v>
      </c>
      <c r="G38" s="40"/>
      <c r="H38" s="68">
        <v>100</v>
      </c>
      <c r="I38" s="68">
        <v>100</v>
      </c>
      <c r="J38" s="41"/>
      <c r="K38" s="42"/>
      <c r="L38" s="43"/>
    </row>
    <row r="39" spans="2:12" ht="40.5" customHeight="1" thickBot="1">
      <c r="B39" s="284"/>
      <c r="C39" s="112" t="s">
        <v>25</v>
      </c>
      <c r="D39" s="20">
        <v>4</v>
      </c>
      <c r="E39" s="20">
        <v>3</v>
      </c>
      <c r="F39" s="20">
        <f>IF(D39=0,0,ROUND(E39/D39*100,1))</f>
        <v>75</v>
      </c>
      <c r="G39" s="21"/>
      <c r="H39" s="22"/>
      <c r="I39" s="22"/>
      <c r="J39" s="23"/>
      <c r="K39" s="23"/>
      <c r="L39" s="24"/>
    </row>
    <row r="40" spans="2:12" ht="56.25" customHeight="1">
      <c r="B40" s="283">
        <v>7</v>
      </c>
      <c r="C40" s="179" t="s">
        <v>167</v>
      </c>
      <c r="D40" s="184"/>
      <c r="E40" s="31"/>
      <c r="F40" s="49">
        <v>99.5</v>
      </c>
      <c r="G40" s="74"/>
      <c r="H40" s="75">
        <v>86.9</v>
      </c>
      <c r="I40" s="75">
        <v>95.5</v>
      </c>
      <c r="J40" s="29"/>
      <c r="K40" s="12"/>
      <c r="L40" s="25"/>
    </row>
    <row r="41" spans="2:12" ht="30" customHeight="1">
      <c r="B41" s="284"/>
      <c r="C41" s="180" t="s">
        <v>26</v>
      </c>
      <c r="D41" s="177">
        <v>671</v>
      </c>
      <c r="E41" s="9">
        <v>641</v>
      </c>
      <c r="F41" s="9">
        <f t="shared" ref="F41:F48" si="3">IF(D41=0,0,ROUND(E41/D41*100,1))</f>
        <v>95.5</v>
      </c>
      <c r="G41" s="14"/>
      <c r="H41" s="10"/>
      <c r="I41" s="10"/>
      <c r="J41" s="13"/>
      <c r="K41" s="13"/>
      <c r="L41" s="19"/>
    </row>
    <row r="42" spans="2:12" ht="31.5" customHeight="1" thickBot="1">
      <c r="B42" s="284"/>
      <c r="C42" s="185" t="s">
        <v>27</v>
      </c>
      <c r="D42" s="177">
        <v>183</v>
      </c>
      <c r="E42" s="9">
        <v>160</v>
      </c>
      <c r="F42" s="9">
        <f t="shared" si="3"/>
        <v>87.4</v>
      </c>
      <c r="G42" s="14"/>
      <c r="H42" s="10"/>
      <c r="I42" s="10"/>
      <c r="J42" s="13"/>
      <c r="K42" s="13"/>
      <c r="L42" s="19"/>
    </row>
    <row r="43" spans="2:12" ht="31.5" customHeight="1">
      <c r="B43" s="284"/>
      <c r="C43" s="186" t="s">
        <v>28</v>
      </c>
      <c r="D43" s="177">
        <v>24</v>
      </c>
      <c r="E43" s="9">
        <v>6</v>
      </c>
      <c r="F43" s="9">
        <f t="shared" si="3"/>
        <v>25</v>
      </c>
      <c r="G43" s="14"/>
      <c r="H43" s="10"/>
      <c r="I43" s="10"/>
      <c r="J43" s="13"/>
      <c r="K43" s="13"/>
      <c r="L43" s="19"/>
    </row>
    <row r="44" spans="2:12" ht="76.5" customHeight="1">
      <c r="B44" s="284"/>
      <c r="C44" s="180" t="s">
        <v>29</v>
      </c>
      <c r="D44" s="177">
        <v>222</v>
      </c>
      <c r="E44" s="9">
        <v>126</v>
      </c>
      <c r="F44" s="9">
        <f t="shared" si="3"/>
        <v>56.8</v>
      </c>
      <c r="G44" s="14"/>
      <c r="H44" s="10"/>
      <c r="I44" s="10"/>
      <c r="J44" s="13"/>
      <c r="K44" s="13"/>
      <c r="L44" s="19"/>
    </row>
    <row r="45" spans="2:12" ht="60" customHeight="1">
      <c r="B45" s="284"/>
      <c r="C45" s="174" t="s">
        <v>30</v>
      </c>
      <c r="D45" s="177">
        <v>234</v>
      </c>
      <c r="E45" s="9">
        <v>205</v>
      </c>
      <c r="F45" s="9">
        <f t="shared" si="3"/>
        <v>87.6</v>
      </c>
      <c r="G45" s="14"/>
      <c r="H45" s="10"/>
      <c r="I45" s="10"/>
      <c r="J45" s="13"/>
      <c r="K45" s="13"/>
      <c r="L45" s="19"/>
    </row>
    <row r="46" spans="2:12" ht="77.25" customHeight="1">
      <c r="B46" s="285"/>
      <c r="C46" s="113" t="s">
        <v>31</v>
      </c>
      <c r="D46" s="178">
        <v>88</v>
      </c>
      <c r="E46" s="51">
        <v>84</v>
      </c>
      <c r="F46" s="51">
        <f t="shared" si="3"/>
        <v>95.5</v>
      </c>
      <c r="G46" s="77"/>
      <c r="H46" s="78"/>
      <c r="I46" s="78"/>
      <c r="J46" s="79"/>
      <c r="K46" s="79"/>
      <c r="L46" s="80"/>
    </row>
    <row r="47" spans="2:12" ht="105.75" customHeight="1">
      <c r="B47" s="284"/>
      <c r="C47" s="213" t="s">
        <v>181</v>
      </c>
      <c r="D47" s="178">
        <v>60</v>
      </c>
      <c r="E47" s="51">
        <v>60</v>
      </c>
      <c r="F47" s="51">
        <f t="shared" si="3"/>
        <v>100</v>
      </c>
      <c r="G47" s="77"/>
      <c r="H47" s="78"/>
      <c r="I47" s="78"/>
      <c r="J47" s="79"/>
      <c r="K47" s="79"/>
      <c r="L47" s="80"/>
    </row>
    <row r="48" spans="2:12" ht="105.75" customHeight="1">
      <c r="B48" s="284"/>
      <c r="C48" s="213" t="s">
        <v>182</v>
      </c>
      <c r="D48" s="178">
        <v>60</v>
      </c>
      <c r="E48" s="51">
        <v>56</v>
      </c>
      <c r="F48" s="51">
        <f t="shared" si="3"/>
        <v>93.3</v>
      </c>
      <c r="G48" s="77"/>
      <c r="H48" s="78"/>
      <c r="I48" s="78"/>
      <c r="J48" s="79"/>
      <c r="K48" s="79"/>
      <c r="L48" s="80"/>
    </row>
    <row r="49" spans="2:20" ht="105.75" customHeight="1" thickBot="1">
      <c r="B49" s="284"/>
      <c r="C49" s="214" t="s">
        <v>200</v>
      </c>
      <c r="D49" s="175">
        <v>25</v>
      </c>
      <c r="E49" s="20">
        <v>25</v>
      </c>
      <c r="F49" s="20">
        <f>IF(D49=0,0,ROUND(E49/D49*100,1))</f>
        <v>100</v>
      </c>
      <c r="G49" s="21"/>
      <c r="H49" s="22"/>
      <c r="I49" s="22"/>
      <c r="J49" s="23"/>
      <c r="K49" s="23"/>
      <c r="L49" s="24"/>
    </row>
    <row r="50" spans="2:20" ht="47.25" customHeight="1" thickBot="1">
      <c r="B50" s="286">
        <v>8</v>
      </c>
      <c r="C50" s="183" t="s">
        <v>164</v>
      </c>
      <c r="D50" s="176"/>
      <c r="E50" s="39"/>
      <c r="F50" s="45">
        <v>93.1</v>
      </c>
      <c r="G50" s="40"/>
      <c r="H50" s="118">
        <v>100</v>
      </c>
      <c r="I50" s="68">
        <v>97.7</v>
      </c>
      <c r="J50" s="41"/>
      <c r="K50" s="42"/>
      <c r="L50" s="43"/>
      <c r="P50" s="3"/>
      <c r="Q50" s="3"/>
      <c r="R50" s="3"/>
      <c r="T50" s="3"/>
    </row>
    <row r="51" spans="2:20" ht="47.25" customHeight="1" thickBot="1">
      <c r="B51" s="287"/>
      <c r="C51" s="180" t="s">
        <v>32</v>
      </c>
      <c r="D51" s="177">
        <v>1360</v>
      </c>
      <c r="E51" s="9">
        <v>994</v>
      </c>
      <c r="F51" s="9">
        <f>IF(D51=0,0,ROUND(E51/D51*100,1))</f>
        <v>73.099999999999994</v>
      </c>
      <c r="G51" s="14"/>
      <c r="H51" s="10"/>
      <c r="I51" s="10"/>
      <c r="J51" s="13"/>
      <c r="K51" s="13"/>
      <c r="L51" s="19"/>
      <c r="T51" s="182"/>
    </row>
    <row r="52" spans="2:20" ht="47.25" customHeight="1">
      <c r="B52" s="287"/>
      <c r="C52" s="180" t="s">
        <v>56</v>
      </c>
      <c r="D52" s="177">
        <v>42.7</v>
      </c>
      <c r="E52" s="9">
        <v>42.5</v>
      </c>
      <c r="F52" s="9">
        <f>IF(D52=0,0,ROUND(E52/D52*100,1))</f>
        <v>99.5</v>
      </c>
      <c r="G52" s="14"/>
      <c r="H52" s="10"/>
      <c r="I52" s="10"/>
      <c r="J52" s="13"/>
      <c r="K52" s="13"/>
      <c r="L52" s="19"/>
    </row>
    <row r="53" spans="2:20" ht="47.25" customHeight="1" thickBot="1">
      <c r="B53" s="287"/>
      <c r="C53" s="181" t="s">
        <v>161</v>
      </c>
      <c r="D53" s="178">
        <v>33.6</v>
      </c>
      <c r="E53" s="51">
        <v>33.5</v>
      </c>
      <c r="F53" s="51">
        <f>IF(D53=0,0,ROUND(E53/D53*100,1))</f>
        <v>99.7</v>
      </c>
      <c r="G53" s="77"/>
      <c r="H53" s="78"/>
      <c r="I53" s="78"/>
      <c r="J53" s="79"/>
      <c r="K53" s="79"/>
      <c r="L53" s="80"/>
    </row>
    <row r="54" spans="2:20" ht="31.5" customHeight="1" thickBot="1">
      <c r="B54" s="288"/>
      <c r="C54" s="173" t="s">
        <v>162</v>
      </c>
      <c r="D54" s="20">
        <v>445</v>
      </c>
      <c r="E54" s="20">
        <v>445</v>
      </c>
      <c r="F54" s="20">
        <f>IF(D54=0,0,ROUND(E54/D54*100,1))</f>
        <v>100</v>
      </c>
      <c r="G54" s="21"/>
      <c r="H54" s="22"/>
      <c r="I54" s="22"/>
      <c r="J54" s="23"/>
      <c r="K54" s="23"/>
      <c r="L54" s="24"/>
    </row>
    <row r="55" spans="2:20" ht="35.25" customHeight="1">
      <c r="B55" s="299">
        <v>9</v>
      </c>
      <c r="C55" s="169" t="s">
        <v>206</v>
      </c>
      <c r="D55" s="38"/>
      <c r="E55" s="39"/>
      <c r="F55" s="164">
        <v>100</v>
      </c>
      <c r="G55" s="103"/>
      <c r="H55" s="118">
        <v>100</v>
      </c>
      <c r="I55" s="118">
        <v>99.9</v>
      </c>
      <c r="J55" s="41"/>
      <c r="K55" s="42"/>
      <c r="L55" s="43"/>
    </row>
    <row r="56" spans="2:20" ht="60" customHeight="1">
      <c r="B56" s="284"/>
      <c r="C56" s="54" t="s">
        <v>173</v>
      </c>
      <c r="D56" s="9">
        <v>100</v>
      </c>
      <c r="E56" s="9">
        <v>100</v>
      </c>
      <c r="F56" s="9">
        <f t="shared" ref="F56:F59" si="4">IF(D56=0,0,ROUND(E56/D56*100,1))</f>
        <v>100</v>
      </c>
      <c r="G56" s="14"/>
      <c r="H56" s="10"/>
      <c r="I56" s="10"/>
      <c r="J56" s="13"/>
      <c r="K56" s="13"/>
      <c r="L56" s="19"/>
    </row>
    <row r="57" spans="2:20" ht="54.75" customHeight="1">
      <c r="B57" s="284"/>
      <c r="C57" s="54" t="s">
        <v>174</v>
      </c>
      <c r="D57" s="9">
        <v>65</v>
      </c>
      <c r="E57" s="9">
        <v>65</v>
      </c>
      <c r="F57" s="9">
        <f t="shared" si="4"/>
        <v>100</v>
      </c>
      <c r="G57" s="14"/>
      <c r="H57" s="10"/>
      <c r="I57" s="10"/>
      <c r="J57" s="13"/>
      <c r="K57" s="13"/>
      <c r="L57" s="19"/>
    </row>
    <row r="58" spans="2:20" ht="35.25" customHeight="1">
      <c r="B58" s="284"/>
      <c r="C58" s="54" t="s">
        <v>176</v>
      </c>
      <c r="D58" s="9">
        <v>75</v>
      </c>
      <c r="E58" s="9">
        <v>75</v>
      </c>
      <c r="F58" s="9">
        <f t="shared" si="4"/>
        <v>100</v>
      </c>
      <c r="G58" s="14"/>
      <c r="H58" s="10"/>
      <c r="I58" s="10"/>
      <c r="J58" s="13"/>
      <c r="K58" s="13"/>
      <c r="L58" s="19"/>
    </row>
    <row r="59" spans="2:20" ht="35.25" customHeight="1" thickBot="1">
      <c r="B59" s="284"/>
      <c r="C59" s="111" t="s">
        <v>175</v>
      </c>
      <c r="D59" s="20">
        <v>98.7</v>
      </c>
      <c r="E59" s="20">
        <v>98.7</v>
      </c>
      <c r="F59" s="20">
        <f t="shared" si="4"/>
        <v>100</v>
      </c>
      <c r="G59" s="21"/>
      <c r="H59" s="22"/>
      <c r="I59" s="22"/>
      <c r="J59" s="23"/>
      <c r="K59" s="23"/>
      <c r="L59" s="24"/>
    </row>
    <row r="60" spans="2:20" ht="36" customHeight="1" thickBot="1">
      <c r="B60" s="307">
        <v>10</v>
      </c>
      <c r="C60" s="172" t="s">
        <v>165</v>
      </c>
      <c r="D60" s="38"/>
      <c r="E60" s="39"/>
      <c r="F60" s="45">
        <v>100.3</v>
      </c>
      <c r="G60" s="40"/>
      <c r="H60" s="68">
        <v>85.7</v>
      </c>
      <c r="I60" s="68">
        <v>95.3</v>
      </c>
      <c r="J60" s="41"/>
      <c r="L60" s="170"/>
      <c r="M60" s="17"/>
    </row>
    <row r="61" spans="2:20" ht="40.5" customHeight="1">
      <c r="B61" s="284"/>
      <c r="C61" s="54" t="s">
        <v>39</v>
      </c>
      <c r="D61" s="9">
        <v>3</v>
      </c>
      <c r="E61" s="9">
        <v>3</v>
      </c>
      <c r="F61" s="9">
        <f>IF(D61=0,0,ROUND(E61/D61*100,1))</f>
        <v>100</v>
      </c>
      <c r="G61" s="14"/>
      <c r="H61" s="10"/>
      <c r="I61" s="10"/>
      <c r="J61" s="13"/>
      <c r="K61" s="42"/>
      <c r="L61" s="43"/>
    </row>
    <row r="62" spans="2:20" ht="37.5" customHeight="1" thickBot="1">
      <c r="B62" s="284"/>
      <c r="C62" s="111" t="s">
        <v>40</v>
      </c>
      <c r="D62" s="20">
        <v>8700</v>
      </c>
      <c r="E62" s="20">
        <v>8754</v>
      </c>
      <c r="F62" s="20">
        <f>IF(D62=0,0,ROUND(E62/D62*100,1))</f>
        <v>100.6</v>
      </c>
      <c r="G62" s="21"/>
      <c r="H62" s="22"/>
      <c r="I62" s="22"/>
      <c r="J62" s="23"/>
      <c r="K62" s="13"/>
      <c r="L62" s="19"/>
    </row>
    <row r="63" spans="2:20" ht="56.25" customHeight="1" thickBot="1">
      <c r="B63" s="283">
        <v>11</v>
      </c>
      <c r="C63" s="169" t="s">
        <v>112</v>
      </c>
      <c r="D63" s="38"/>
      <c r="E63" s="39"/>
      <c r="F63" s="163">
        <v>113.3</v>
      </c>
      <c r="G63" s="40"/>
      <c r="H63" s="118">
        <v>75</v>
      </c>
      <c r="I63" s="118">
        <v>100.8</v>
      </c>
      <c r="J63" s="41"/>
      <c r="K63" s="23"/>
      <c r="L63" s="24"/>
      <c r="M63" s="17"/>
    </row>
    <row r="64" spans="2:20" ht="33" customHeight="1">
      <c r="B64" s="284"/>
      <c r="C64" s="54" t="s">
        <v>199</v>
      </c>
      <c r="D64" s="9">
        <v>55.6</v>
      </c>
      <c r="E64" s="9">
        <v>58</v>
      </c>
      <c r="F64" s="9">
        <f t="shared" ref="F64:F67" si="5">IF(D64=0,0,ROUND(E64/D64*100,1))</f>
        <v>104.3</v>
      </c>
      <c r="G64" s="14"/>
      <c r="H64" s="10"/>
      <c r="I64" s="10"/>
      <c r="J64" s="13"/>
      <c r="K64" s="42"/>
      <c r="L64" s="43"/>
    </row>
    <row r="65" spans="2:12" ht="33" customHeight="1">
      <c r="B65" s="284"/>
      <c r="C65" s="54" t="s">
        <v>115</v>
      </c>
      <c r="D65" s="9">
        <v>59</v>
      </c>
      <c r="E65" s="9">
        <v>70.2</v>
      </c>
      <c r="F65" s="9">
        <f t="shared" si="5"/>
        <v>119</v>
      </c>
      <c r="G65" s="14"/>
      <c r="H65" s="10"/>
      <c r="I65" s="10"/>
      <c r="J65" s="13"/>
      <c r="K65" s="13"/>
      <c r="L65" s="19"/>
    </row>
    <row r="66" spans="2:12" ht="33" customHeight="1">
      <c r="B66" s="284"/>
      <c r="C66" s="54" t="s">
        <v>116</v>
      </c>
      <c r="D66" s="9">
        <v>23.7</v>
      </c>
      <c r="E66" s="9">
        <v>25</v>
      </c>
      <c r="F66" s="9">
        <f t="shared" si="5"/>
        <v>105.5</v>
      </c>
      <c r="G66" s="14"/>
      <c r="H66" s="10"/>
      <c r="I66" s="10"/>
      <c r="J66" s="13"/>
      <c r="K66" s="13"/>
      <c r="L66" s="19"/>
    </row>
    <row r="67" spans="2:12" ht="63.75" customHeight="1">
      <c r="B67" s="284"/>
      <c r="C67" s="54" t="s">
        <v>117</v>
      </c>
      <c r="D67" s="9">
        <v>94</v>
      </c>
      <c r="E67" s="9">
        <v>95.7</v>
      </c>
      <c r="F67" s="9">
        <f t="shared" si="5"/>
        <v>101.8</v>
      </c>
      <c r="G67" s="14"/>
      <c r="H67" s="10"/>
      <c r="I67" s="10"/>
      <c r="J67" s="13"/>
      <c r="K67" s="13"/>
      <c r="L67" s="19"/>
    </row>
    <row r="68" spans="2:12" ht="39.75" customHeight="1">
      <c r="B68" s="284"/>
      <c r="C68" s="54" t="s">
        <v>118</v>
      </c>
      <c r="D68" s="9">
        <v>50</v>
      </c>
      <c r="E68" s="9">
        <v>52.6</v>
      </c>
      <c r="F68" s="9">
        <f t="shared" ref="F68:F71" si="6">IF(D68=0,0,ROUND(E68/D68*100,1))</f>
        <v>105.2</v>
      </c>
      <c r="G68" s="14"/>
      <c r="H68" s="10"/>
      <c r="I68" s="10"/>
      <c r="J68" s="13"/>
      <c r="K68" s="13"/>
      <c r="L68" s="19"/>
    </row>
    <row r="69" spans="2:12" ht="93.75" customHeight="1">
      <c r="B69" s="284"/>
      <c r="C69" s="54" t="s">
        <v>119</v>
      </c>
      <c r="D69" s="9">
        <v>19</v>
      </c>
      <c r="E69" s="9">
        <v>35.4</v>
      </c>
      <c r="F69" s="9">
        <f t="shared" si="6"/>
        <v>186.3</v>
      </c>
      <c r="G69" s="14"/>
      <c r="H69" s="10"/>
      <c r="I69" s="10"/>
      <c r="J69" s="13"/>
      <c r="K69" s="13"/>
      <c r="L69" s="19"/>
    </row>
    <row r="70" spans="2:12" ht="46.5" customHeight="1">
      <c r="B70" s="284"/>
      <c r="C70" s="54" t="s">
        <v>113</v>
      </c>
      <c r="D70" s="9">
        <v>52</v>
      </c>
      <c r="E70" s="9">
        <v>44</v>
      </c>
      <c r="F70" s="9">
        <f t="shared" si="6"/>
        <v>84.6</v>
      </c>
      <c r="G70" s="14"/>
      <c r="H70" s="10"/>
      <c r="I70" s="10"/>
      <c r="J70" s="13"/>
      <c r="K70" s="13"/>
      <c r="L70" s="19"/>
    </row>
    <row r="71" spans="2:12" ht="33" customHeight="1" thickBot="1">
      <c r="B71" s="308"/>
      <c r="C71" s="111" t="s">
        <v>114</v>
      </c>
      <c r="D71" s="20">
        <v>100</v>
      </c>
      <c r="E71" s="20">
        <v>100</v>
      </c>
      <c r="F71" s="20">
        <f t="shared" si="6"/>
        <v>100</v>
      </c>
      <c r="G71" s="21"/>
      <c r="H71" s="22"/>
      <c r="I71" s="22"/>
      <c r="J71" s="23"/>
      <c r="K71" s="79"/>
      <c r="L71" s="80"/>
    </row>
    <row r="72" spans="2:12" ht="48" thickBot="1">
      <c r="B72" s="299" t="s">
        <v>61</v>
      </c>
      <c r="C72" s="167" t="s">
        <v>185</v>
      </c>
      <c r="D72" s="37"/>
      <c r="E72" s="31"/>
      <c r="F72" s="44">
        <v>67.2</v>
      </c>
      <c r="G72" s="11"/>
      <c r="H72" s="75">
        <v>100</v>
      </c>
      <c r="I72" s="75">
        <v>88</v>
      </c>
      <c r="J72" s="29"/>
      <c r="K72" s="198"/>
      <c r="L72" s="199"/>
    </row>
    <row r="73" spans="2:12" ht="31.5">
      <c r="B73" s="284"/>
      <c r="C73" s="54" t="s">
        <v>67</v>
      </c>
      <c r="D73" s="9">
        <v>5876</v>
      </c>
      <c r="E73" s="9">
        <v>5826</v>
      </c>
      <c r="F73" s="9">
        <f>IF(D73=0,0,ROUND(E73/D73*100,1))</f>
        <v>99.1</v>
      </c>
      <c r="G73" s="14"/>
      <c r="H73" s="10"/>
      <c r="I73" s="10"/>
      <c r="J73" s="13"/>
      <c r="K73" s="12"/>
      <c r="L73" s="25"/>
    </row>
    <row r="74" spans="2:12" ht="47.25">
      <c r="B74" s="284"/>
      <c r="C74" s="54" t="s">
        <v>68</v>
      </c>
      <c r="D74" s="9">
        <v>0.3</v>
      </c>
      <c r="E74" s="9">
        <v>0.13</v>
      </c>
      <c r="F74" s="9">
        <f>IF(D74=0,0,ROUND(E74/D74*100,1))</f>
        <v>43.3</v>
      </c>
      <c r="G74" s="14"/>
      <c r="H74" s="10"/>
      <c r="I74" s="10"/>
      <c r="J74" s="13"/>
      <c r="K74" s="13"/>
      <c r="L74" s="19"/>
    </row>
    <row r="75" spans="2:12" ht="63">
      <c r="B75" s="308"/>
      <c r="C75" s="165" t="s">
        <v>184</v>
      </c>
      <c r="D75" s="30"/>
      <c r="E75" s="30"/>
      <c r="F75" s="44">
        <v>42</v>
      </c>
      <c r="G75" s="11"/>
      <c r="H75" s="75">
        <v>100</v>
      </c>
      <c r="I75" s="75">
        <v>48.1</v>
      </c>
      <c r="J75" s="12"/>
      <c r="K75" s="28"/>
      <c r="L75" s="19"/>
    </row>
    <row r="76" spans="2:12" ht="174" thickBot="1">
      <c r="B76" s="297">
        <v>13</v>
      </c>
      <c r="C76" s="54" t="s">
        <v>33</v>
      </c>
      <c r="D76" s="9">
        <v>100</v>
      </c>
      <c r="E76" s="9">
        <v>100</v>
      </c>
      <c r="F76" s="9">
        <f>IF(D76=0,0,ROUND(E76/D76*100,1))</f>
        <v>100</v>
      </c>
      <c r="G76" s="14"/>
      <c r="H76" s="10"/>
      <c r="I76" s="10"/>
      <c r="J76" s="13"/>
      <c r="K76" s="13"/>
      <c r="L76" s="24"/>
    </row>
    <row r="77" spans="2:12" ht="84.75" customHeight="1">
      <c r="B77" s="298"/>
      <c r="C77" s="54" t="s">
        <v>34</v>
      </c>
      <c r="D77" s="9">
        <v>60</v>
      </c>
      <c r="E77" s="9">
        <v>0</v>
      </c>
      <c r="F77" s="9">
        <f>IF(D77=0,0,ROUND(E77/D77*100,1))</f>
        <v>0</v>
      </c>
      <c r="G77" s="14"/>
      <c r="H77" s="10"/>
      <c r="I77" s="10"/>
      <c r="J77" s="13"/>
      <c r="K77" s="13"/>
      <c r="L77" s="25"/>
    </row>
    <row r="78" spans="2:12" ht="78.75">
      <c r="B78" s="298"/>
      <c r="C78" s="54" t="s">
        <v>35</v>
      </c>
      <c r="D78" s="9">
        <v>258</v>
      </c>
      <c r="E78" s="9">
        <v>57</v>
      </c>
      <c r="F78" s="9">
        <f>IF(D78=0,0,ROUND(E78/D78*100,1))</f>
        <v>22.1</v>
      </c>
      <c r="G78" s="14"/>
      <c r="H78" s="10"/>
      <c r="I78" s="10"/>
      <c r="L78" s="19"/>
    </row>
    <row r="79" spans="2:12" ht="95.25" thickBot="1">
      <c r="B79" s="298"/>
      <c r="C79" s="111" t="s">
        <v>36</v>
      </c>
      <c r="D79" s="20">
        <v>86</v>
      </c>
      <c r="E79" s="20">
        <v>39</v>
      </c>
      <c r="F79" s="20">
        <f>IF(D79=0,0,ROUND(E79/D79*100,1))</f>
        <v>45.3</v>
      </c>
      <c r="G79" s="21"/>
      <c r="H79" s="22"/>
      <c r="I79" s="22"/>
      <c r="L79" s="80"/>
    </row>
    <row r="80" spans="2:12" ht="38.25" customHeight="1" thickBot="1">
      <c r="B80" s="295">
        <v>14</v>
      </c>
      <c r="C80" s="165" t="s">
        <v>196</v>
      </c>
      <c r="D80" s="30"/>
      <c r="E80" s="30"/>
      <c r="F80" s="44">
        <v>135.69999999999999</v>
      </c>
      <c r="G80" s="11"/>
      <c r="H80" s="75">
        <v>95.8</v>
      </c>
      <c r="I80" s="75">
        <v>100.5</v>
      </c>
      <c r="J80" s="41"/>
      <c r="K80" s="198"/>
      <c r="L80" s="199"/>
    </row>
    <row r="81" spans="2:16" ht="31.5">
      <c r="B81" s="284"/>
      <c r="C81" s="54" t="s">
        <v>37</v>
      </c>
      <c r="D81" s="9">
        <v>4.0999999999999996</v>
      </c>
      <c r="E81" s="9">
        <v>2.4</v>
      </c>
      <c r="F81" s="9">
        <f>IF(D81=0,0,ROUND(E81/D81*100,1))</f>
        <v>58.5</v>
      </c>
      <c r="G81" s="14"/>
      <c r="H81" s="10"/>
      <c r="I81" s="10"/>
      <c r="J81" s="13"/>
      <c r="K81" s="12"/>
      <c r="L81" s="25"/>
    </row>
    <row r="82" spans="2:16" ht="63">
      <c r="B82" s="284"/>
      <c r="C82" s="54" t="s">
        <v>38</v>
      </c>
      <c r="D82" s="9">
        <v>63.2</v>
      </c>
      <c r="E82" s="9">
        <v>51.7</v>
      </c>
      <c r="F82" s="9">
        <f>IF(D82=0,0,ROUND(E82/D82*100,1))</f>
        <v>81.8</v>
      </c>
      <c r="G82" s="14"/>
      <c r="H82" s="10"/>
      <c r="I82" s="10"/>
      <c r="J82" s="13"/>
      <c r="K82" s="13"/>
      <c r="L82" s="117"/>
    </row>
    <row r="83" spans="2:16" ht="48" thickBot="1">
      <c r="B83" s="296"/>
      <c r="C83" s="111" t="s">
        <v>197</v>
      </c>
      <c r="D83" s="20">
        <v>1.8</v>
      </c>
      <c r="E83" s="20">
        <v>1.2</v>
      </c>
      <c r="F83" s="20">
        <f>IF(D83=0,0,ROUND(E83/D83*100,1))</f>
        <v>66.7</v>
      </c>
      <c r="G83" s="21"/>
      <c r="H83" s="22"/>
      <c r="I83" s="22"/>
      <c r="J83" s="23"/>
      <c r="K83" s="79"/>
      <c r="L83" s="80"/>
    </row>
    <row r="84" spans="2:16" ht="48" thickBot="1">
      <c r="B84" s="295">
        <v>15</v>
      </c>
      <c r="C84" s="165" t="s">
        <v>71</v>
      </c>
      <c r="D84" s="30"/>
      <c r="E84" s="30"/>
      <c r="F84" s="36">
        <v>100</v>
      </c>
      <c r="G84" s="11"/>
      <c r="H84" s="75">
        <v>100</v>
      </c>
      <c r="I84" s="66">
        <v>99.7</v>
      </c>
      <c r="J84" s="67"/>
      <c r="K84" s="198"/>
      <c r="L84" s="199"/>
    </row>
    <row r="85" spans="2:16" ht="63" customHeight="1">
      <c r="B85" s="284"/>
      <c r="C85" s="54" t="s">
        <v>41</v>
      </c>
      <c r="D85" s="9">
        <v>78</v>
      </c>
      <c r="E85" s="9">
        <v>78</v>
      </c>
      <c r="F85" s="9">
        <f>IF(D85=0,0,ROUND(E85/D85*100,1))</f>
        <v>100</v>
      </c>
      <c r="G85" s="14"/>
      <c r="H85" s="10"/>
      <c r="I85" s="10"/>
      <c r="J85" s="13"/>
      <c r="K85" s="12"/>
      <c r="L85" s="25"/>
    </row>
    <row r="86" spans="2:16" ht="31.5">
      <c r="B86" s="284"/>
      <c r="C86" s="54" t="s">
        <v>42</v>
      </c>
      <c r="D86" s="9">
        <v>8</v>
      </c>
      <c r="E86" s="9">
        <v>8</v>
      </c>
      <c r="F86" s="9">
        <f>IF(D86=0,0,ROUND(E86/D86*100,1))</f>
        <v>100</v>
      </c>
      <c r="G86" s="14"/>
      <c r="H86" s="10"/>
      <c r="I86" s="10"/>
      <c r="J86" s="13"/>
      <c r="K86" s="13"/>
      <c r="L86" s="19"/>
    </row>
    <row r="87" spans="2:16" ht="48" thickBot="1">
      <c r="B87" s="296"/>
      <c r="C87" s="111" t="s">
        <v>43</v>
      </c>
      <c r="D87" s="20">
        <v>220.9</v>
      </c>
      <c r="E87" s="20">
        <v>220.9</v>
      </c>
      <c r="F87" s="20">
        <f>IF(D87=0,0,ROUND(E87/D87*100,1))</f>
        <v>100</v>
      </c>
      <c r="G87" s="21"/>
      <c r="H87" s="22"/>
      <c r="I87" s="22"/>
      <c r="J87" s="23"/>
      <c r="K87" s="13"/>
      <c r="L87" s="19"/>
    </row>
    <row r="88" spans="2:16" ht="63">
      <c r="B88" s="300">
        <v>16</v>
      </c>
      <c r="C88" s="165" t="s">
        <v>211</v>
      </c>
      <c r="D88" s="30"/>
      <c r="E88" s="30"/>
      <c r="F88" s="44">
        <v>95.2</v>
      </c>
      <c r="G88" s="100"/>
      <c r="H88" s="75">
        <v>0</v>
      </c>
      <c r="I88" s="75">
        <v>47.6</v>
      </c>
      <c r="J88" s="12"/>
      <c r="K88" s="12"/>
      <c r="L88" s="35"/>
    </row>
    <row r="89" spans="2:16" ht="34.5" customHeight="1">
      <c r="B89" s="284"/>
      <c r="C89" s="54" t="s">
        <v>44</v>
      </c>
      <c r="D89" s="9">
        <v>20</v>
      </c>
      <c r="E89" s="9">
        <v>18.600000000000001</v>
      </c>
      <c r="F89" s="9">
        <v>96.5</v>
      </c>
      <c r="G89" s="14"/>
      <c r="H89" s="10"/>
      <c r="I89" s="10"/>
      <c r="J89" s="13"/>
      <c r="K89" s="13"/>
      <c r="L89" s="19"/>
    </row>
    <row r="90" spans="2:16" ht="63.75" thickBot="1">
      <c r="B90" s="296"/>
      <c r="C90" s="111" t="s">
        <v>45</v>
      </c>
      <c r="D90" s="20">
        <v>67</v>
      </c>
      <c r="E90" s="20">
        <v>46.3</v>
      </c>
      <c r="F90" s="20">
        <v>94</v>
      </c>
      <c r="G90" s="21"/>
      <c r="H90" s="22"/>
      <c r="I90" s="22"/>
      <c r="J90" s="23"/>
      <c r="K90" s="23"/>
      <c r="L90" s="24"/>
    </row>
    <row r="91" spans="2:16" ht="51" customHeight="1">
      <c r="B91" s="295">
        <v>17</v>
      </c>
      <c r="C91" s="165" t="s">
        <v>203</v>
      </c>
      <c r="D91" s="30"/>
      <c r="E91" s="30"/>
      <c r="F91" s="44">
        <v>91.1</v>
      </c>
      <c r="G91" s="100"/>
      <c r="H91" s="75">
        <v>100</v>
      </c>
      <c r="I91" s="75">
        <v>97</v>
      </c>
      <c r="J91" s="29"/>
      <c r="L91" s="200"/>
    </row>
    <row r="92" spans="2:16" ht="63.75" customHeight="1">
      <c r="B92" s="284"/>
      <c r="C92" s="54" t="s">
        <v>150</v>
      </c>
      <c r="D92" s="9">
        <v>3</v>
      </c>
      <c r="E92" s="9">
        <v>3</v>
      </c>
      <c r="F92" s="9">
        <f>IF(D92=0,0,ROUND(E92/D92*100,1))</f>
        <v>100</v>
      </c>
      <c r="G92" s="14"/>
      <c r="H92" s="10"/>
      <c r="I92" s="10"/>
      <c r="J92" s="13"/>
      <c r="K92" s="12"/>
      <c r="L92" s="25"/>
    </row>
    <row r="93" spans="2:16" ht="94.5">
      <c r="B93" s="284"/>
      <c r="C93" s="54" t="s">
        <v>151</v>
      </c>
      <c r="D93" s="9">
        <v>101</v>
      </c>
      <c r="E93" s="9">
        <v>101</v>
      </c>
      <c r="F93" s="9">
        <f>IF(D93=0,0,ROUND(E93/D93*100,1))</f>
        <v>100</v>
      </c>
      <c r="G93" s="14"/>
      <c r="H93" s="10"/>
      <c r="I93" s="10"/>
      <c r="J93" s="13"/>
      <c r="K93" s="13"/>
      <c r="L93" s="19"/>
    </row>
    <row r="94" spans="2:16" ht="94.5">
      <c r="B94" s="284"/>
      <c r="C94" s="54" t="s">
        <v>152</v>
      </c>
      <c r="D94" s="9">
        <v>83</v>
      </c>
      <c r="E94" s="9">
        <v>67</v>
      </c>
      <c r="F94" s="9">
        <f>IF(D94=0,0,ROUND(E94/D94*100,1))</f>
        <v>80.7</v>
      </c>
      <c r="G94" s="14"/>
      <c r="H94" s="10"/>
      <c r="I94" s="10"/>
      <c r="J94" s="13"/>
      <c r="K94" s="13"/>
      <c r="L94" s="19"/>
    </row>
    <row r="95" spans="2:16" ht="94.5">
      <c r="B95" s="284"/>
      <c r="C95" s="112" t="s">
        <v>153</v>
      </c>
      <c r="D95" s="51">
        <v>78</v>
      </c>
      <c r="E95" s="51">
        <v>59</v>
      </c>
      <c r="F95" s="51">
        <f>IF(D95=0,0,ROUND(E95/D95*100,1))</f>
        <v>75.599999999999994</v>
      </c>
      <c r="G95" s="77"/>
      <c r="H95" s="10"/>
      <c r="I95" s="202"/>
      <c r="J95" s="13"/>
      <c r="K95" s="13"/>
      <c r="L95" s="19"/>
    </row>
    <row r="96" spans="2:16" ht="64.5" customHeight="1" thickBot="1">
      <c r="B96" s="296"/>
      <c r="C96" s="111" t="s">
        <v>154</v>
      </c>
      <c r="D96" s="20">
        <v>6</v>
      </c>
      <c r="E96" s="20">
        <v>6</v>
      </c>
      <c r="F96" s="20">
        <f>IF(D96=0,0,ROUND(E96/D96*100,1))</f>
        <v>100</v>
      </c>
      <c r="H96" s="203"/>
      <c r="I96" s="119"/>
      <c r="J96" s="72"/>
      <c r="K96" s="201"/>
      <c r="L96" s="80"/>
      <c r="P96" s="3"/>
    </row>
    <row r="97" spans="1:45" ht="48" thickBot="1">
      <c r="B97" s="295">
        <v>18</v>
      </c>
      <c r="C97" s="165" t="s">
        <v>208</v>
      </c>
      <c r="D97" s="30"/>
      <c r="E97" s="30"/>
      <c r="F97" s="33">
        <v>70</v>
      </c>
      <c r="G97" s="11"/>
      <c r="H97" s="75">
        <v>92.8</v>
      </c>
      <c r="I97" s="66">
        <v>87</v>
      </c>
      <c r="J97" s="85"/>
      <c r="K97" s="215"/>
      <c r="L97" s="24"/>
    </row>
    <row r="98" spans="1:45" ht="63">
      <c r="B98" s="284"/>
      <c r="C98" s="54" t="s">
        <v>46</v>
      </c>
      <c r="D98" s="9">
        <v>18</v>
      </c>
      <c r="E98" s="9">
        <v>6</v>
      </c>
      <c r="F98" s="9">
        <f t="shared" ref="F98:F102" si="7">IF(D98=0,0,ROUND(E98/D98*100,1))</f>
        <v>33.299999999999997</v>
      </c>
      <c r="G98" s="14"/>
      <c r="H98" s="10"/>
      <c r="I98" s="10"/>
      <c r="J98" s="12"/>
      <c r="K98" s="12"/>
      <c r="L98" s="25"/>
    </row>
    <row r="99" spans="1:45" ht="63">
      <c r="B99" s="284"/>
      <c r="C99" s="54" t="s">
        <v>47</v>
      </c>
      <c r="D99" s="9">
        <v>12</v>
      </c>
      <c r="E99" s="9">
        <v>6</v>
      </c>
      <c r="F99" s="9">
        <f t="shared" si="7"/>
        <v>50</v>
      </c>
      <c r="G99" s="14"/>
      <c r="H99" s="10"/>
      <c r="I99" s="10"/>
      <c r="J99" s="13"/>
      <c r="K99" s="13"/>
      <c r="L99" s="19"/>
    </row>
    <row r="100" spans="1:45" ht="31.5">
      <c r="B100" s="284"/>
      <c r="C100" s="54" t="s">
        <v>48</v>
      </c>
      <c r="D100" s="9">
        <v>3</v>
      </c>
      <c r="E100" s="9">
        <v>3</v>
      </c>
      <c r="F100" s="9">
        <f t="shared" si="7"/>
        <v>100</v>
      </c>
      <c r="G100" s="14"/>
      <c r="H100" s="10"/>
      <c r="I100" s="10"/>
      <c r="J100" s="13"/>
      <c r="K100" s="13"/>
      <c r="L100" s="19"/>
    </row>
    <row r="101" spans="1:45" ht="63">
      <c r="B101" s="284"/>
      <c r="C101" s="54" t="s">
        <v>143</v>
      </c>
      <c r="D101" s="9">
        <v>14</v>
      </c>
      <c r="E101" s="9">
        <v>10</v>
      </c>
      <c r="F101" s="9">
        <f t="shared" si="7"/>
        <v>71.400000000000006</v>
      </c>
      <c r="G101" s="14"/>
      <c r="H101" s="10"/>
      <c r="I101" s="10"/>
      <c r="J101" s="13"/>
      <c r="K101" s="13"/>
      <c r="L101" s="19"/>
    </row>
    <row r="102" spans="1:45" ht="48" thickBot="1">
      <c r="B102" s="296"/>
      <c r="C102" s="111" t="s">
        <v>144</v>
      </c>
      <c r="D102" s="20">
        <v>8</v>
      </c>
      <c r="E102" s="20">
        <v>8</v>
      </c>
      <c r="F102" s="20">
        <f t="shared" si="7"/>
        <v>100</v>
      </c>
      <c r="G102" s="21"/>
      <c r="H102" s="22"/>
      <c r="I102" s="34"/>
      <c r="J102" s="13"/>
      <c r="K102" s="23"/>
      <c r="L102" s="24"/>
    </row>
    <row r="103" spans="1:45" s="5" customFormat="1" ht="63.75" thickBot="1">
      <c r="A103" s="3"/>
      <c r="B103" s="295">
        <v>19</v>
      </c>
      <c r="C103" s="166" t="s">
        <v>183</v>
      </c>
      <c r="D103" s="50"/>
      <c r="E103" s="50"/>
      <c r="F103" s="45">
        <v>89.3</v>
      </c>
      <c r="G103" s="40"/>
      <c r="H103" s="68">
        <v>100</v>
      </c>
      <c r="I103" s="68">
        <v>86.9</v>
      </c>
      <c r="J103" s="41"/>
      <c r="K103" s="85"/>
      <c r="L103" s="204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</row>
    <row r="104" spans="1:45" ht="15.75">
      <c r="B104" s="284"/>
      <c r="C104" s="54" t="s">
        <v>50</v>
      </c>
      <c r="D104" s="9">
        <v>380</v>
      </c>
      <c r="E104" s="9">
        <v>361</v>
      </c>
      <c r="F104" s="9">
        <f t="shared" ref="F104:F109" si="8">IF(D104=0,0,ROUND(E104/D104*100,1))</f>
        <v>95</v>
      </c>
      <c r="G104" s="14"/>
      <c r="H104" s="10"/>
      <c r="I104" s="10"/>
      <c r="J104" s="13"/>
      <c r="K104" s="42"/>
      <c r="L104" s="43"/>
    </row>
    <row r="105" spans="1:45" ht="15.75">
      <c r="B105" s="284"/>
      <c r="C105" s="54" t="s">
        <v>51</v>
      </c>
      <c r="D105" s="9">
        <v>745</v>
      </c>
      <c r="E105" s="9">
        <v>684</v>
      </c>
      <c r="F105" s="9">
        <f t="shared" si="8"/>
        <v>91.8</v>
      </c>
      <c r="G105" s="14"/>
      <c r="H105" s="10"/>
      <c r="I105" s="10"/>
      <c r="J105" s="13"/>
      <c r="K105" s="13"/>
      <c r="L105" s="19"/>
    </row>
    <row r="106" spans="1:45" ht="15.75">
      <c r="B106" s="284"/>
      <c r="C106" s="54" t="s">
        <v>52</v>
      </c>
      <c r="D106" s="9">
        <v>1.6</v>
      </c>
      <c r="E106" s="9">
        <v>1.2</v>
      </c>
      <c r="F106" s="9">
        <f t="shared" si="8"/>
        <v>75</v>
      </c>
      <c r="G106" s="14"/>
      <c r="H106" s="10"/>
      <c r="I106" s="10"/>
      <c r="J106" s="13"/>
      <c r="K106" s="13"/>
      <c r="L106" s="19"/>
    </row>
    <row r="107" spans="1:45" ht="31.5">
      <c r="B107" s="284"/>
      <c r="C107" s="54" t="s">
        <v>53</v>
      </c>
      <c r="D107" s="9">
        <v>460</v>
      </c>
      <c r="E107" s="9">
        <v>348</v>
      </c>
      <c r="F107" s="9">
        <f t="shared" si="8"/>
        <v>75.7</v>
      </c>
      <c r="G107" s="14"/>
      <c r="H107" s="10"/>
      <c r="I107" s="10"/>
      <c r="J107" s="13"/>
      <c r="K107" s="13"/>
      <c r="L107" s="19"/>
    </row>
    <row r="108" spans="1:45" ht="31.5">
      <c r="B108" s="284"/>
      <c r="C108" s="54" t="s">
        <v>54</v>
      </c>
      <c r="D108" s="9">
        <v>79</v>
      </c>
      <c r="E108" s="9">
        <v>70</v>
      </c>
      <c r="F108" s="9">
        <f t="shared" si="8"/>
        <v>88.6</v>
      </c>
      <c r="G108" s="14"/>
      <c r="H108" s="10"/>
      <c r="I108" s="10"/>
      <c r="J108" s="13"/>
      <c r="K108" s="13"/>
      <c r="L108" s="19"/>
    </row>
    <row r="109" spans="1:45" ht="48" thickBot="1">
      <c r="B109" s="296"/>
      <c r="C109" s="111" t="s">
        <v>55</v>
      </c>
      <c r="D109" s="20">
        <v>36653.699999999997</v>
      </c>
      <c r="E109" s="20">
        <v>37417.5</v>
      </c>
      <c r="F109" s="20">
        <f t="shared" si="8"/>
        <v>102.1</v>
      </c>
      <c r="G109" s="21"/>
      <c r="H109" s="22"/>
      <c r="I109" s="34"/>
      <c r="J109" s="101"/>
      <c r="K109" s="13"/>
      <c r="L109" s="19"/>
    </row>
    <row r="110" spans="1:45" ht="47.25">
      <c r="B110" s="295">
        <v>20</v>
      </c>
      <c r="C110" s="165" t="s">
        <v>72</v>
      </c>
      <c r="D110" s="30"/>
      <c r="E110" s="30"/>
      <c r="F110" s="81">
        <v>27.3</v>
      </c>
      <c r="G110" s="74"/>
      <c r="H110" s="75">
        <v>0.2</v>
      </c>
      <c r="I110" s="82">
        <v>22.6</v>
      </c>
      <c r="J110" s="12"/>
      <c r="K110" s="12"/>
      <c r="L110" s="35"/>
    </row>
    <row r="111" spans="1:45" ht="31.5">
      <c r="B111" s="284"/>
      <c r="C111" s="54" t="s">
        <v>73</v>
      </c>
      <c r="D111" s="9">
        <v>17.100000000000001</v>
      </c>
      <c r="E111" s="9">
        <v>17.100000000000001</v>
      </c>
      <c r="F111" s="9">
        <f>IF(D111=0,0,ROUND(E111/D111*100,1))</f>
        <v>100</v>
      </c>
      <c r="G111" s="14"/>
      <c r="H111" s="10"/>
      <c r="I111" s="10"/>
      <c r="J111" s="13"/>
      <c r="K111" s="13"/>
      <c r="L111" s="19"/>
    </row>
    <row r="112" spans="1:45" ht="47.25">
      <c r="B112" s="284"/>
      <c r="C112" s="112" t="s">
        <v>74</v>
      </c>
      <c r="D112" s="51">
        <v>49</v>
      </c>
      <c r="E112" s="51">
        <v>49</v>
      </c>
      <c r="F112" s="51">
        <f>IF(D112=0,0,ROUND(E112/D112*100,1))</f>
        <v>100</v>
      </c>
      <c r="G112" s="77"/>
      <c r="H112" s="78"/>
      <c r="I112" s="78"/>
      <c r="J112" s="79"/>
      <c r="K112" s="79"/>
      <c r="L112" s="80"/>
    </row>
    <row r="113" spans="2:12" ht="63">
      <c r="B113" s="284"/>
      <c r="C113" s="112" t="s">
        <v>79</v>
      </c>
      <c r="D113" s="51">
        <v>1</v>
      </c>
      <c r="E113" s="51">
        <v>1</v>
      </c>
      <c r="F113" s="51">
        <f>IF(D113=0,0,ROUND(E113/D113*100,1))</f>
        <v>100</v>
      </c>
      <c r="G113" s="77"/>
      <c r="H113" s="78"/>
      <c r="I113" s="78"/>
      <c r="J113" s="79"/>
      <c r="K113" s="79"/>
      <c r="L113" s="80"/>
    </row>
    <row r="114" spans="2:12" ht="15.75">
      <c r="B114" s="284"/>
      <c r="C114" s="112" t="s">
        <v>80</v>
      </c>
      <c r="D114" s="51"/>
      <c r="E114" s="51"/>
      <c r="F114" s="51"/>
      <c r="G114" s="77"/>
      <c r="H114" s="78"/>
      <c r="I114" s="78"/>
      <c r="J114" s="79"/>
      <c r="K114" s="79"/>
      <c r="L114" s="80"/>
    </row>
    <row r="115" spans="2:12" ht="47.25">
      <c r="B115" s="284"/>
      <c r="C115" s="112" t="s">
        <v>75</v>
      </c>
      <c r="D115" s="51">
        <v>1</v>
      </c>
      <c r="E115" s="51">
        <v>1</v>
      </c>
      <c r="F115" s="51">
        <f>IF(D115=0,0,ROUND(E115/D115*100,1))</f>
        <v>100</v>
      </c>
      <c r="G115" s="77"/>
      <c r="H115" s="78"/>
      <c r="I115" s="78"/>
      <c r="J115" s="79"/>
      <c r="K115" s="79"/>
      <c r="L115" s="80"/>
    </row>
    <row r="116" spans="2:12" ht="94.5">
      <c r="B116" s="284"/>
      <c r="C116" s="112" t="s">
        <v>76</v>
      </c>
      <c r="D116" s="51">
        <v>54</v>
      </c>
      <c r="E116" s="51">
        <v>50.8</v>
      </c>
      <c r="F116" s="51">
        <f>IF(D116=0,0,ROUND(E116/D116*100,1))</f>
        <v>94.1</v>
      </c>
      <c r="G116" s="77"/>
      <c r="H116" s="78"/>
      <c r="I116" s="78"/>
      <c r="J116" s="79"/>
      <c r="K116" s="79"/>
      <c r="L116" s="80"/>
    </row>
    <row r="117" spans="2:12" ht="15.75">
      <c r="B117" s="284"/>
      <c r="C117" s="112" t="s">
        <v>78</v>
      </c>
      <c r="D117" s="51"/>
      <c r="E117" s="51"/>
      <c r="F117" s="51"/>
      <c r="G117" s="77"/>
      <c r="H117" s="78"/>
      <c r="I117" s="78"/>
      <c r="J117" s="79"/>
      <c r="K117" s="79"/>
      <c r="L117" s="80"/>
    </row>
    <row r="118" spans="2:12" ht="78.75">
      <c r="B118" s="284"/>
      <c r="C118" s="112" t="s">
        <v>77</v>
      </c>
      <c r="D118" s="51">
        <v>54</v>
      </c>
      <c r="E118" s="51">
        <v>50.8</v>
      </c>
      <c r="F118" s="51">
        <v>0</v>
      </c>
      <c r="G118" s="77"/>
      <c r="H118" s="78"/>
      <c r="I118" s="78"/>
      <c r="J118" s="79"/>
      <c r="K118" s="79"/>
      <c r="L118" s="80"/>
    </row>
    <row r="119" spans="2:12" ht="110.25">
      <c r="B119" s="284"/>
      <c r="C119" s="112" t="s">
        <v>81</v>
      </c>
      <c r="D119" s="51">
        <v>2</v>
      </c>
      <c r="E119" s="51">
        <v>0</v>
      </c>
      <c r="F119" s="51">
        <v>0</v>
      </c>
      <c r="G119" s="77"/>
      <c r="H119" s="78"/>
      <c r="I119" s="78"/>
      <c r="J119" s="79"/>
      <c r="K119" s="79"/>
      <c r="L119" s="80"/>
    </row>
    <row r="120" spans="2:12" ht="94.5">
      <c r="B120" s="284"/>
      <c r="C120" s="112" t="s">
        <v>82</v>
      </c>
      <c r="D120" s="51">
        <v>500</v>
      </c>
      <c r="E120" s="51">
        <v>0</v>
      </c>
      <c r="F120" s="51">
        <v>0</v>
      </c>
      <c r="G120" s="77"/>
      <c r="H120" s="205"/>
      <c r="I120" s="10"/>
      <c r="J120" s="206"/>
      <c r="K120" s="13"/>
      <c r="L120" s="19"/>
    </row>
    <row r="121" spans="2:12" ht="173.25">
      <c r="B121" s="284"/>
      <c r="C121" s="112" t="s">
        <v>83</v>
      </c>
      <c r="D121" s="51">
        <v>0</v>
      </c>
      <c r="E121" s="51">
        <v>0</v>
      </c>
      <c r="F121" s="51">
        <v>0</v>
      </c>
      <c r="I121" s="57"/>
      <c r="J121" s="57"/>
      <c r="L121" s="62"/>
    </row>
    <row r="122" spans="2:12" ht="173.25">
      <c r="B122" s="284"/>
      <c r="C122" s="112" t="s">
        <v>84</v>
      </c>
      <c r="D122" s="51">
        <v>0</v>
      </c>
      <c r="E122" s="51">
        <v>0</v>
      </c>
      <c r="F122" s="51"/>
      <c r="G122" s="77"/>
      <c r="H122" s="78"/>
      <c r="I122" s="78"/>
      <c r="J122" s="79"/>
      <c r="K122" s="79"/>
      <c r="L122" s="80"/>
    </row>
    <row r="123" spans="2:12" ht="31.5">
      <c r="B123" s="284"/>
      <c r="C123" s="112" t="s">
        <v>85</v>
      </c>
      <c r="D123" s="51">
        <v>0</v>
      </c>
      <c r="E123" s="51">
        <v>0</v>
      </c>
      <c r="F123" s="51">
        <v>0</v>
      </c>
      <c r="G123" s="77"/>
      <c r="H123" s="78"/>
      <c r="I123" s="78"/>
      <c r="J123" s="79"/>
      <c r="K123" s="79"/>
      <c r="L123" s="80"/>
    </row>
    <row r="124" spans="2:12" ht="94.5">
      <c r="B124" s="284"/>
      <c r="C124" s="112" t="s">
        <v>86</v>
      </c>
      <c r="D124" s="51">
        <v>0</v>
      </c>
      <c r="E124" s="51">
        <v>0</v>
      </c>
      <c r="F124" s="51">
        <v>0</v>
      </c>
      <c r="G124" s="77"/>
      <c r="H124" s="78"/>
      <c r="I124" s="78"/>
      <c r="J124" s="79"/>
      <c r="K124" s="79"/>
      <c r="L124" s="80"/>
    </row>
    <row r="125" spans="2:12" ht="48" thickBot="1">
      <c r="B125" s="296"/>
      <c r="C125" s="112" t="s">
        <v>87</v>
      </c>
      <c r="D125" s="51">
        <v>53</v>
      </c>
      <c r="E125" s="51">
        <v>53</v>
      </c>
      <c r="F125" s="51">
        <f>IF(D125=0,0,ROUND(E125/D125*100,1))</f>
        <v>100</v>
      </c>
      <c r="G125" s="77"/>
      <c r="H125" s="78"/>
      <c r="I125" s="78"/>
      <c r="J125" s="79"/>
      <c r="K125" s="79"/>
      <c r="L125" s="80"/>
    </row>
    <row r="126" spans="2:12" ht="74.25" customHeight="1" thickBot="1">
      <c r="B126" s="295">
        <v>21</v>
      </c>
      <c r="C126" s="216" t="s">
        <v>171</v>
      </c>
      <c r="D126" s="217"/>
      <c r="E126" s="217"/>
      <c r="F126" s="218">
        <v>57.9</v>
      </c>
      <c r="G126" s="219"/>
      <c r="H126" s="220">
        <v>100</v>
      </c>
      <c r="I126" s="220">
        <v>86</v>
      </c>
      <c r="J126" s="198"/>
      <c r="K126" s="221"/>
      <c r="L126" s="199"/>
    </row>
    <row r="127" spans="2:12" ht="110.25">
      <c r="B127" s="284"/>
      <c r="C127" s="114" t="s">
        <v>57</v>
      </c>
      <c r="D127" s="30">
        <v>60</v>
      </c>
      <c r="E127" s="30">
        <v>11</v>
      </c>
      <c r="F127" s="30">
        <f t="shared" ref="F127:F128" si="9">IF(D127=0,0,ROUND(E127/D127*100,1))</f>
        <v>18.3</v>
      </c>
      <c r="G127" s="11"/>
      <c r="H127" s="31"/>
      <c r="I127" s="31"/>
      <c r="J127" s="12"/>
      <c r="K127" s="12"/>
      <c r="L127" s="25"/>
    </row>
    <row r="128" spans="2:12" ht="47.25">
      <c r="B128" s="284"/>
      <c r="C128" s="113" t="s">
        <v>58</v>
      </c>
      <c r="D128" s="9">
        <v>7</v>
      </c>
      <c r="E128" s="9">
        <v>1</v>
      </c>
      <c r="F128" s="9">
        <f t="shared" si="9"/>
        <v>14.3</v>
      </c>
      <c r="G128" s="32"/>
      <c r="H128" s="10"/>
      <c r="I128" s="10"/>
      <c r="J128" s="13"/>
      <c r="K128" s="13"/>
      <c r="L128" s="19"/>
    </row>
    <row r="129" spans="2:12" ht="47.25">
      <c r="B129" s="284"/>
      <c r="C129" s="114" t="s">
        <v>59</v>
      </c>
      <c r="D129" s="30">
        <v>80</v>
      </c>
      <c r="E129" s="30">
        <v>80</v>
      </c>
      <c r="F129" s="30">
        <f>IF(D129=0,0,ROUND(E129/D129*100,1))</f>
        <v>100</v>
      </c>
      <c r="G129" s="11"/>
      <c r="H129" s="31"/>
      <c r="I129" s="31"/>
      <c r="J129" s="79"/>
      <c r="K129" s="238"/>
      <c r="L129" s="19"/>
    </row>
    <row r="130" spans="2:12" ht="48" thickBot="1">
      <c r="B130" s="296"/>
      <c r="C130" s="111" t="s">
        <v>60</v>
      </c>
      <c r="D130" s="20">
        <v>90</v>
      </c>
      <c r="E130" s="20">
        <v>89</v>
      </c>
      <c r="F130" s="20">
        <f>IF(D130=0,0,ROUND(E130/D130*100,1))</f>
        <v>98.9</v>
      </c>
      <c r="H130" s="119"/>
      <c r="I130" s="119"/>
      <c r="J130" s="53"/>
      <c r="K130" s="95"/>
      <c r="L130" s="19"/>
    </row>
    <row r="131" spans="2:12" ht="48" thickBot="1">
      <c r="B131" s="292">
        <v>22</v>
      </c>
      <c r="C131" s="224" t="s">
        <v>198</v>
      </c>
      <c r="D131" s="225"/>
      <c r="E131" s="225"/>
      <c r="F131" s="226">
        <v>119.2</v>
      </c>
      <c r="G131" s="219"/>
      <c r="H131" s="227">
        <v>88.9</v>
      </c>
      <c r="I131" s="227">
        <v>102.3</v>
      </c>
      <c r="J131" s="239"/>
      <c r="K131" s="85"/>
      <c r="L131" s="204"/>
    </row>
    <row r="132" spans="2:12" ht="47.25">
      <c r="B132" s="293"/>
      <c r="C132" s="223" t="s">
        <v>121</v>
      </c>
      <c r="D132" s="30">
        <v>522.6</v>
      </c>
      <c r="E132" s="30">
        <v>689</v>
      </c>
      <c r="F132" s="30">
        <f t="shared" ref="F132:F152" si="10">IF(D132=0,0,ROUND(E132/D132*100,1))</f>
        <v>131.80000000000001</v>
      </c>
      <c r="G132" s="11"/>
      <c r="H132" s="31"/>
      <c r="I132" s="31"/>
      <c r="J132" s="12"/>
      <c r="K132" s="12"/>
      <c r="L132" s="25"/>
    </row>
    <row r="133" spans="2:12" ht="31.5">
      <c r="B133" s="293"/>
      <c r="C133" s="113" t="s">
        <v>122</v>
      </c>
      <c r="D133" s="9">
        <v>786.8</v>
      </c>
      <c r="E133" s="9">
        <v>972.1</v>
      </c>
      <c r="F133" s="9">
        <f t="shared" si="10"/>
        <v>123.6</v>
      </c>
      <c r="G133" s="14"/>
      <c r="H133" s="10"/>
      <c r="I133" s="10"/>
      <c r="J133" s="13"/>
      <c r="K133" s="13"/>
      <c r="L133" s="19"/>
    </row>
    <row r="134" spans="2:12" ht="31.5">
      <c r="B134" s="293"/>
      <c r="C134" s="113" t="s">
        <v>123</v>
      </c>
      <c r="D134" s="9">
        <v>249.7</v>
      </c>
      <c r="E134" s="9">
        <v>393</v>
      </c>
      <c r="F134" s="9">
        <f t="shared" si="10"/>
        <v>157.4</v>
      </c>
      <c r="G134" s="14"/>
      <c r="H134" s="10"/>
      <c r="I134" s="10"/>
      <c r="J134" s="13"/>
      <c r="K134" s="13"/>
      <c r="L134" s="19"/>
    </row>
    <row r="135" spans="2:12" ht="63">
      <c r="B135" s="293"/>
      <c r="C135" s="113" t="s">
        <v>124</v>
      </c>
      <c r="D135" s="9">
        <v>4.0999999999999996</v>
      </c>
      <c r="E135" s="9">
        <v>3.7</v>
      </c>
      <c r="F135" s="9">
        <f t="shared" si="10"/>
        <v>90.2</v>
      </c>
      <c r="G135" s="14"/>
      <c r="H135" s="10"/>
      <c r="I135" s="10"/>
      <c r="J135" s="13"/>
      <c r="K135" s="13"/>
      <c r="L135" s="19"/>
    </row>
    <row r="136" spans="2:12" ht="31.5">
      <c r="B136" s="293"/>
      <c r="C136" s="113" t="s">
        <v>125</v>
      </c>
      <c r="D136" s="9">
        <v>0</v>
      </c>
      <c r="E136" s="9">
        <v>0</v>
      </c>
      <c r="F136" s="9">
        <f t="shared" si="10"/>
        <v>0</v>
      </c>
      <c r="G136" s="14"/>
      <c r="H136" s="10"/>
      <c r="I136" s="10"/>
      <c r="J136" s="13"/>
      <c r="K136" s="13"/>
      <c r="L136" s="19"/>
    </row>
    <row r="137" spans="2:12" ht="47.25">
      <c r="B137" s="293"/>
      <c r="C137" s="113" t="s">
        <v>126</v>
      </c>
      <c r="D137" s="9">
        <v>98184</v>
      </c>
      <c r="E137" s="9">
        <v>128965</v>
      </c>
      <c r="F137" s="9">
        <f t="shared" si="10"/>
        <v>131.4</v>
      </c>
      <c r="G137" s="14"/>
      <c r="H137" s="10"/>
      <c r="I137" s="10"/>
      <c r="J137" s="13"/>
      <c r="K137" s="13"/>
      <c r="L137" s="19"/>
    </row>
    <row r="138" spans="2:12" ht="47.25">
      <c r="B138" s="293"/>
      <c r="C138" s="113" t="s">
        <v>127</v>
      </c>
      <c r="D138" s="9">
        <v>43.3</v>
      </c>
      <c r="E138" s="9">
        <v>39.5</v>
      </c>
      <c r="F138" s="9">
        <f t="shared" si="10"/>
        <v>91.2</v>
      </c>
      <c r="G138" s="14"/>
      <c r="H138" s="10"/>
      <c r="I138" s="10"/>
      <c r="J138" s="13"/>
      <c r="K138" s="13"/>
      <c r="L138" s="19"/>
    </row>
    <row r="139" spans="2:12" ht="63">
      <c r="B139" s="293"/>
      <c r="C139" s="113" t="s">
        <v>128</v>
      </c>
      <c r="D139" s="55">
        <v>86.9</v>
      </c>
      <c r="E139" s="55">
        <v>75.8</v>
      </c>
      <c r="F139" s="9">
        <f t="shared" si="10"/>
        <v>87.2</v>
      </c>
      <c r="G139" s="32"/>
      <c r="H139" s="10"/>
      <c r="I139" s="10"/>
      <c r="J139" s="13"/>
      <c r="K139" s="13"/>
      <c r="L139" s="19"/>
    </row>
    <row r="140" spans="2:12" ht="47.25">
      <c r="B140" s="294"/>
      <c r="C140" s="115" t="s">
        <v>129</v>
      </c>
      <c r="D140" s="55">
        <v>100</v>
      </c>
      <c r="E140" s="55">
        <v>100</v>
      </c>
      <c r="F140" s="51">
        <f t="shared" si="10"/>
        <v>100</v>
      </c>
      <c r="G140" s="52"/>
      <c r="H140" s="10"/>
      <c r="I140" s="10"/>
      <c r="J140" s="13"/>
      <c r="K140" s="13"/>
      <c r="L140" s="19"/>
    </row>
    <row r="141" spans="2:12" ht="31.5">
      <c r="B141" s="294"/>
      <c r="C141" s="115" t="s">
        <v>130</v>
      </c>
      <c r="D141" s="129">
        <v>100</v>
      </c>
      <c r="E141" s="129">
        <v>100</v>
      </c>
      <c r="F141" s="51">
        <f t="shared" si="10"/>
        <v>100</v>
      </c>
      <c r="G141" s="52"/>
      <c r="H141" s="10"/>
      <c r="I141" s="10"/>
      <c r="J141" s="13"/>
      <c r="K141" s="13"/>
      <c r="L141" s="19"/>
    </row>
    <row r="142" spans="2:12" ht="47.25">
      <c r="B142" s="294"/>
      <c r="C142" s="115" t="s">
        <v>131</v>
      </c>
      <c r="D142" s="55">
        <v>50.84</v>
      </c>
      <c r="E142" s="55">
        <v>68.7</v>
      </c>
      <c r="F142" s="51">
        <f t="shared" si="10"/>
        <v>135.1</v>
      </c>
      <c r="G142" s="52"/>
      <c r="H142" s="10"/>
      <c r="I142" s="10"/>
      <c r="J142" s="13"/>
      <c r="K142" s="13"/>
      <c r="L142" s="19"/>
    </row>
    <row r="143" spans="2:12" ht="63">
      <c r="B143" s="294"/>
      <c r="C143" s="115" t="s">
        <v>132</v>
      </c>
      <c r="D143" s="55">
        <v>9.5</v>
      </c>
      <c r="E143" s="55">
        <v>7.7</v>
      </c>
      <c r="F143" s="51">
        <f t="shared" si="10"/>
        <v>81.099999999999994</v>
      </c>
      <c r="G143" s="52"/>
      <c r="H143" s="207"/>
      <c r="I143" s="10"/>
      <c r="J143" s="208"/>
      <c r="K143" s="12"/>
      <c r="L143" s="19"/>
    </row>
    <row r="144" spans="2:12" ht="47.25">
      <c r="B144" s="294"/>
      <c r="C144" s="115" t="s">
        <v>133</v>
      </c>
      <c r="D144" s="130">
        <v>15.2</v>
      </c>
      <c r="E144" s="55">
        <v>4.0999999999999996</v>
      </c>
      <c r="F144" s="51">
        <f t="shared" si="10"/>
        <v>27</v>
      </c>
      <c r="H144" s="209"/>
      <c r="I144" s="53"/>
      <c r="J144" s="53"/>
      <c r="K144" s="95"/>
      <c r="L144" s="25"/>
    </row>
    <row r="145" spans="2:20" ht="47.25">
      <c r="B145" s="294"/>
      <c r="C145" s="115" t="s">
        <v>134</v>
      </c>
      <c r="D145" s="55">
        <v>202.5</v>
      </c>
      <c r="E145" s="55">
        <v>33.9</v>
      </c>
      <c r="F145" s="51">
        <f t="shared" si="10"/>
        <v>16.7</v>
      </c>
      <c r="G145" s="52"/>
      <c r="H145" s="207"/>
      <c r="I145" s="31"/>
      <c r="J145" s="12"/>
      <c r="K145" s="208"/>
      <c r="L145" s="25"/>
    </row>
    <row r="146" spans="2:20" ht="47.25">
      <c r="B146" s="294"/>
      <c r="C146" s="115" t="s">
        <v>135</v>
      </c>
      <c r="D146" s="55">
        <v>79.7</v>
      </c>
      <c r="E146" s="55">
        <v>85.3</v>
      </c>
      <c r="F146" s="51">
        <f t="shared" si="10"/>
        <v>107</v>
      </c>
      <c r="G146" s="52"/>
      <c r="H146" s="31"/>
      <c r="I146" s="31"/>
      <c r="J146" s="12"/>
      <c r="K146" s="12"/>
      <c r="L146" s="25"/>
    </row>
    <row r="147" spans="2:20" ht="31.5">
      <c r="B147" s="294"/>
      <c r="C147" s="115" t="s">
        <v>136</v>
      </c>
      <c r="D147" s="55">
        <v>49.4</v>
      </c>
      <c r="E147" s="55">
        <v>14.8</v>
      </c>
      <c r="F147" s="51">
        <f t="shared" si="10"/>
        <v>30</v>
      </c>
      <c r="G147" s="52"/>
      <c r="H147" s="31"/>
      <c r="I147" s="31"/>
      <c r="J147" s="12"/>
      <c r="K147" s="12"/>
      <c r="L147" s="25"/>
    </row>
    <row r="148" spans="2:20" ht="31.5">
      <c r="B148" s="294"/>
      <c r="C148" s="115" t="s">
        <v>137</v>
      </c>
      <c r="D148" s="55">
        <v>50</v>
      </c>
      <c r="E148" s="55">
        <v>21.9</v>
      </c>
      <c r="F148" s="51">
        <f t="shared" si="10"/>
        <v>43.8</v>
      </c>
      <c r="G148" s="52"/>
      <c r="H148" s="31"/>
      <c r="I148" s="31"/>
      <c r="J148" s="12"/>
      <c r="K148" s="12"/>
      <c r="L148" s="25"/>
    </row>
    <row r="149" spans="2:20" ht="63">
      <c r="B149" s="294"/>
      <c r="C149" s="115" t="s">
        <v>138</v>
      </c>
      <c r="D149" s="55">
        <v>97</v>
      </c>
      <c r="E149" s="55">
        <v>11.5</v>
      </c>
      <c r="F149" s="51">
        <f t="shared" si="10"/>
        <v>11.9</v>
      </c>
      <c r="G149" s="52"/>
      <c r="H149" s="31"/>
      <c r="I149" s="31"/>
      <c r="J149" s="12"/>
      <c r="K149" s="12"/>
      <c r="L149" s="25"/>
    </row>
    <row r="150" spans="2:20" ht="78.75">
      <c r="B150" s="294"/>
      <c r="C150" s="115" t="s">
        <v>139</v>
      </c>
      <c r="D150" s="55">
        <v>71.599999999999994</v>
      </c>
      <c r="E150" s="55">
        <v>51.1</v>
      </c>
      <c r="F150" s="51">
        <f t="shared" si="10"/>
        <v>71.400000000000006</v>
      </c>
      <c r="G150" s="52"/>
      <c r="H150" s="31"/>
      <c r="I150" s="31"/>
      <c r="J150" s="12"/>
      <c r="K150" s="12"/>
      <c r="L150" s="25"/>
    </row>
    <row r="151" spans="2:20" ht="141.75">
      <c r="B151" s="294"/>
      <c r="C151" s="115" t="s">
        <v>140</v>
      </c>
      <c r="D151" s="55">
        <v>54.3</v>
      </c>
      <c r="E151" s="55">
        <v>69</v>
      </c>
      <c r="F151" s="51">
        <f t="shared" si="10"/>
        <v>127.1</v>
      </c>
      <c r="G151" s="52"/>
      <c r="H151" s="31"/>
      <c r="I151" s="31"/>
      <c r="J151" s="12"/>
      <c r="K151" s="12"/>
      <c r="L151" s="25"/>
    </row>
    <row r="152" spans="2:20" ht="79.5" thickBot="1">
      <c r="B152" s="294"/>
      <c r="C152" s="113" t="s">
        <v>141</v>
      </c>
      <c r="D152" s="55">
        <v>12</v>
      </c>
      <c r="E152" s="55">
        <v>54</v>
      </c>
      <c r="F152" s="210">
        <f t="shared" si="10"/>
        <v>450</v>
      </c>
      <c r="G152" s="52"/>
      <c r="H152" s="10"/>
      <c r="I152" s="10"/>
      <c r="J152" s="13"/>
      <c r="K152" s="13"/>
      <c r="L152" s="19"/>
    </row>
    <row r="153" spans="2:20" ht="63">
      <c r="B153" s="289">
        <v>23</v>
      </c>
      <c r="C153" s="168" t="s">
        <v>177</v>
      </c>
      <c r="D153" s="86"/>
      <c r="E153" s="86"/>
      <c r="F153" s="89">
        <v>100</v>
      </c>
      <c r="G153" s="90"/>
      <c r="H153" s="91">
        <v>50</v>
      </c>
      <c r="I153" s="91">
        <v>83.3</v>
      </c>
      <c r="J153" s="70"/>
      <c r="K153" s="13"/>
      <c r="L153" s="19"/>
    </row>
    <row r="154" spans="2:20" ht="87" customHeight="1">
      <c r="B154" s="290"/>
      <c r="C154" s="115" t="s">
        <v>187</v>
      </c>
      <c r="D154" s="87">
        <v>2218</v>
      </c>
      <c r="E154" s="87">
        <v>2218</v>
      </c>
      <c r="F154" s="87">
        <v>100</v>
      </c>
      <c r="G154" s="53"/>
      <c r="H154" s="53"/>
      <c r="I154" s="53"/>
      <c r="J154" s="83"/>
      <c r="K154" s="57"/>
      <c r="L154" s="212"/>
    </row>
    <row r="155" spans="2:20" ht="66.75" customHeight="1" thickBot="1">
      <c r="B155" s="291"/>
      <c r="C155" s="116" t="s">
        <v>62</v>
      </c>
      <c r="D155" s="88">
        <v>62.9</v>
      </c>
      <c r="E155" s="88">
        <v>62.9</v>
      </c>
      <c r="F155" s="88">
        <f>IF(D154=0,0,ROUND(E154/D154*100,1))</f>
        <v>100</v>
      </c>
      <c r="G155" s="72"/>
      <c r="H155" s="72"/>
      <c r="I155" s="72"/>
      <c r="J155" s="84"/>
      <c r="K155" s="53"/>
      <c r="L155" s="60"/>
    </row>
    <row r="156" spans="2:20" ht="95.25" thickBot="1">
      <c r="B156" s="306">
        <v>24</v>
      </c>
      <c r="C156" s="231" t="s">
        <v>63</v>
      </c>
      <c r="D156" s="232"/>
      <c r="E156" s="232"/>
      <c r="F156" s="233">
        <v>50</v>
      </c>
      <c r="G156" s="233"/>
      <c r="H156" s="234">
        <v>100</v>
      </c>
      <c r="I156" s="234">
        <v>77.2</v>
      </c>
      <c r="J156" s="235"/>
      <c r="K156" s="236"/>
      <c r="L156" s="237"/>
    </row>
    <row r="157" spans="2:20" ht="63">
      <c r="B157" s="303"/>
      <c r="C157" s="223" t="s">
        <v>65</v>
      </c>
      <c r="D157" s="228">
        <v>19.3</v>
      </c>
      <c r="E157" s="228">
        <v>19.3</v>
      </c>
      <c r="F157" s="229">
        <f>E157/D157*100</f>
        <v>100</v>
      </c>
      <c r="G157" s="56"/>
      <c r="H157" s="96"/>
      <c r="I157" s="56"/>
      <c r="J157" s="230"/>
      <c r="K157" s="57"/>
      <c r="L157" s="211"/>
    </row>
    <row r="158" spans="2:20" ht="79.5" thickBot="1">
      <c r="B158" s="303"/>
      <c r="C158" s="116" t="s">
        <v>66</v>
      </c>
      <c r="D158" s="71">
        <v>24.9</v>
      </c>
      <c r="E158" s="71">
        <v>0</v>
      </c>
      <c r="F158" s="133">
        <f>E158/D158*100</f>
        <v>0</v>
      </c>
      <c r="G158" s="73"/>
      <c r="H158" s="119"/>
      <c r="I158" s="73"/>
      <c r="J158" s="84"/>
      <c r="K158" s="53"/>
      <c r="L158" s="69"/>
    </row>
    <row r="159" spans="2:20" ht="78.75">
      <c r="B159" s="302">
        <v>25</v>
      </c>
      <c r="C159" s="187" t="s">
        <v>201</v>
      </c>
      <c r="D159" s="57"/>
      <c r="E159" s="57"/>
      <c r="F159" s="99">
        <v>80</v>
      </c>
      <c r="G159" s="97"/>
      <c r="H159" s="120">
        <v>100</v>
      </c>
      <c r="I159" s="98">
        <v>93.3</v>
      </c>
      <c r="J159" s="188"/>
      <c r="K159" s="53"/>
      <c r="L159" s="69"/>
      <c r="T159" s="18"/>
    </row>
    <row r="160" spans="2:20" ht="47.25">
      <c r="B160" s="303"/>
      <c r="C160" s="113" t="s">
        <v>69</v>
      </c>
      <c r="D160" s="131">
        <v>3</v>
      </c>
      <c r="E160" s="131">
        <v>3</v>
      </c>
      <c r="F160" s="131">
        <f>E160/D160*100</f>
        <v>100</v>
      </c>
      <c r="G160" s="5"/>
      <c r="H160" s="95"/>
      <c r="I160" s="5"/>
      <c r="J160" s="83"/>
      <c r="K160" s="189"/>
      <c r="L160" s="62"/>
    </row>
    <row r="161" spans="2:22" ht="47.25">
      <c r="B161" s="303"/>
      <c r="C161" s="113" t="s">
        <v>70</v>
      </c>
      <c r="D161" s="131">
        <v>8.1</v>
      </c>
      <c r="E161" s="131">
        <v>8.1</v>
      </c>
      <c r="F161" s="131">
        <f>E161/D161*100</f>
        <v>100</v>
      </c>
      <c r="G161" s="56"/>
      <c r="H161" s="96"/>
      <c r="I161" s="95"/>
      <c r="J161" s="94"/>
      <c r="K161" s="53"/>
      <c r="L161" s="61"/>
    </row>
    <row r="162" spans="2:22" ht="31.5">
      <c r="B162" s="304"/>
      <c r="C162" s="113" t="s">
        <v>155</v>
      </c>
      <c r="D162" s="131">
        <v>2</v>
      </c>
      <c r="E162" s="131">
        <v>2</v>
      </c>
      <c r="F162" s="132">
        <f>E162/D162*100</f>
        <v>100</v>
      </c>
      <c r="G162" s="5"/>
      <c r="H162" s="95"/>
      <c r="I162" s="95"/>
      <c r="J162" s="92"/>
      <c r="K162" s="57"/>
      <c r="L162" s="62"/>
    </row>
    <row r="163" spans="2:22" ht="47.25">
      <c r="B163" s="304"/>
      <c r="C163" s="113" t="s">
        <v>156</v>
      </c>
      <c r="D163" s="59">
        <v>88</v>
      </c>
      <c r="E163" s="63">
        <v>88</v>
      </c>
      <c r="F163" s="59">
        <f>E163/D163*100</f>
        <v>100</v>
      </c>
      <c r="G163" s="56"/>
      <c r="H163" s="96"/>
      <c r="I163" s="96"/>
      <c r="J163" s="93"/>
      <c r="K163" s="53"/>
      <c r="L163" s="61"/>
    </row>
    <row r="164" spans="2:22" ht="95.25" thickBot="1">
      <c r="B164" s="305"/>
      <c r="C164" s="116" t="s">
        <v>157</v>
      </c>
      <c r="D164" s="240">
        <v>0</v>
      </c>
      <c r="E164" s="241">
        <v>0</v>
      </c>
      <c r="F164" s="240">
        <v>0</v>
      </c>
      <c r="G164" s="73"/>
      <c r="H164" s="119"/>
      <c r="I164" s="119"/>
      <c r="J164" s="242"/>
      <c r="K164" s="72"/>
      <c r="L164" s="222"/>
    </row>
    <row r="165" spans="2:22" ht="45" customHeight="1">
      <c r="B165" s="248">
        <v>26</v>
      </c>
      <c r="C165" s="265" t="s">
        <v>90</v>
      </c>
      <c r="D165" s="267"/>
      <c r="E165" s="267"/>
      <c r="F165" s="261">
        <v>85.7</v>
      </c>
      <c r="G165" s="56"/>
      <c r="H165" s="254">
        <v>100</v>
      </c>
      <c r="I165" s="261">
        <v>92.6</v>
      </c>
      <c r="J165" s="262"/>
      <c r="K165" s="263"/>
      <c r="L165" s="264"/>
    </row>
    <row r="166" spans="2:22" ht="17.25" customHeight="1">
      <c r="B166" s="256"/>
      <c r="C166" s="266"/>
      <c r="D166" s="244"/>
      <c r="E166" s="244"/>
      <c r="F166" s="253"/>
      <c r="G166" s="56"/>
      <c r="H166" s="255"/>
      <c r="I166" s="244"/>
      <c r="J166" s="244"/>
      <c r="K166" s="244"/>
      <c r="L166" s="247"/>
    </row>
    <row r="167" spans="2:22" ht="126">
      <c r="B167" s="256"/>
      <c r="C167" s="191" t="s">
        <v>91</v>
      </c>
      <c r="D167" s="106">
        <v>14</v>
      </c>
      <c r="E167" s="106">
        <v>10</v>
      </c>
      <c r="F167" s="106">
        <f>IF(D167=0,0,ROUND(E167/D167*100,1))</f>
        <v>71.400000000000006</v>
      </c>
      <c r="G167" s="105"/>
      <c r="H167" s="105"/>
      <c r="I167" s="104"/>
      <c r="J167" s="104"/>
      <c r="K167" s="104"/>
      <c r="L167" s="155"/>
    </row>
    <row r="168" spans="2:22" ht="63.75" thickBot="1">
      <c r="B168" s="257"/>
      <c r="C168" s="197" t="s">
        <v>92</v>
      </c>
      <c r="D168" s="193">
        <v>32</v>
      </c>
      <c r="E168" s="193">
        <v>32</v>
      </c>
      <c r="F168" s="193">
        <f>IF(D168=0,0,ROUND(E168/D168*100,1))</f>
        <v>100</v>
      </c>
      <c r="G168" s="194"/>
      <c r="H168" s="194"/>
      <c r="I168" s="195"/>
      <c r="J168" s="195"/>
      <c r="K168" s="195"/>
      <c r="L168" s="196"/>
    </row>
    <row r="169" spans="2:22" ht="33" customHeight="1">
      <c r="B169" s="248">
        <v>27</v>
      </c>
      <c r="C169" s="258" t="s">
        <v>172</v>
      </c>
      <c r="D169" s="251"/>
      <c r="E169" s="251"/>
      <c r="F169" s="252">
        <v>100</v>
      </c>
      <c r="G169" s="143"/>
      <c r="H169" s="260">
        <v>100</v>
      </c>
      <c r="I169" s="243">
        <v>100</v>
      </c>
      <c r="J169" s="245"/>
      <c r="K169" s="245"/>
      <c r="L169" s="246"/>
    </row>
    <row r="170" spans="2:22" ht="84" customHeight="1">
      <c r="B170" s="249"/>
      <c r="C170" s="259"/>
      <c r="D170" s="244"/>
      <c r="E170" s="244"/>
      <c r="F170" s="253"/>
      <c r="G170" s="152"/>
      <c r="H170" s="255"/>
      <c r="I170" s="244"/>
      <c r="J170" s="244"/>
      <c r="K170" s="244"/>
      <c r="L170" s="247"/>
      <c r="V170" s="145"/>
    </row>
    <row r="171" spans="2:22" ht="21.75" customHeight="1">
      <c r="B171" s="249"/>
      <c r="C171" s="191" t="s">
        <v>178</v>
      </c>
      <c r="D171" s="107">
        <v>0</v>
      </c>
      <c r="E171" s="107">
        <v>0</v>
      </c>
      <c r="F171" s="148">
        <v>0</v>
      </c>
      <c r="G171" s="149"/>
      <c r="H171" s="150"/>
      <c r="I171" s="148"/>
      <c r="J171" s="146"/>
      <c r="K171" s="147"/>
      <c r="L171" s="144"/>
    </row>
    <row r="172" spans="2:22" ht="31.5">
      <c r="B172" s="249"/>
      <c r="C172" s="191" t="s">
        <v>179</v>
      </c>
      <c r="D172" s="107">
        <v>405</v>
      </c>
      <c r="E172" s="107">
        <v>348</v>
      </c>
      <c r="F172" s="151">
        <f>(E172/D172)*100</f>
        <v>85.925925925925924</v>
      </c>
      <c r="G172" s="149"/>
      <c r="H172" s="150"/>
      <c r="I172" s="148"/>
      <c r="J172" s="146"/>
      <c r="K172" s="142"/>
      <c r="L172" s="144"/>
    </row>
    <row r="173" spans="2:22" ht="32.25" thickBot="1">
      <c r="B173" s="250"/>
      <c r="C173" s="192" t="s">
        <v>180</v>
      </c>
      <c r="D173" s="157">
        <v>6</v>
      </c>
      <c r="E173" s="158">
        <v>0</v>
      </c>
      <c r="F173" s="159">
        <f>E173/D173*100</f>
        <v>0</v>
      </c>
      <c r="G173" s="160"/>
      <c r="H173" s="160"/>
      <c r="I173" s="161"/>
      <c r="J173" s="162"/>
      <c r="K173" s="162"/>
      <c r="L173" s="156"/>
    </row>
  </sheetData>
  <mergeCells count="58">
    <mergeCell ref="B159:B164"/>
    <mergeCell ref="B156:B158"/>
    <mergeCell ref="B60:B62"/>
    <mergeCell ref="B72:B75"/>
    <mergeCell ref="B63:B71"/>
    <mergeCell ref="B6:B9"/>
    <mergeCell ref="B10:B13"/>
    <mergeCell ref="B14:B16"/>
    <mergeCell ref="B17:B31"/>
    <mergeCell ref="B32:B37"/>
    <mergeCell ref="B38:B39"/>
    <mergeCell ref="B40:B49"/>
    <mergeCell ref="B50:B54"/>
    <mergeCell ref="B153:B155"/>
    <mergeCell ref="B131:B152"/>
    <mergeCell ref="B126:B130"/>
    <mergeCell ref="B84:B87"/>
    <mergeCell ref="B80:B83"/>
    <mergeCell ref="B76:B79"/>
    <mergeCell ref="B55:B59"/>
    <mergeCell ref="B110:B125"/>
    <mergeCell ref="B103:B109"/>
    <mergeCell ref="B97:B102"/>
    <mergeCell ref="B91:B96"/>
    <mergeCell ref="B88:B90"/>
    <mergeCell ref="K1:L1"/>
    <mergeCell ref="B2:L2"/>
    <mergeCell ref="B3:B5"/>
    <mergeCell ref="C3:C5"/>
    <mergeCell ref="D3:F3"/>
    <mergeCell ref="G3:G5"/>
    <mergeCell ref="D4:D5"/>
    <mergeCell ref="E4:E5"/>
    <mergeCell ref="F4:F5"/>
    <mergeCell ref="H3:H5"/>
    <mergeCell ref="I3:I5"/>
    <mergeCell ref="J3:L3"/>
    <mergeCell ref="J4:J5"/>
    <mergeCell ref="J165:J166"/>
    <mergeCell ref="K165:K166"/>
    <mergeCell ref="L165:L166"/>
    <mergeCell ref="C165:C166"/>
    <mergeCell ref="D165:D166"/>
    <mergeCell ref="E165:E166"/>
    <mergeCell ref="F165:F166"/>
    <mergeCell ref="H165:H166"/>
    <mergeCell ref="B165:B168"/>
    <mergeCell ref="C169:C170"/>
    <mergeCell ref="H169:H170"/>
    <mergeCell ref="I165:I166"/>
    <mergeCell ref="I169:I170"/>
    <mergeCell ref="J169:J170"/>
    <mergeCell ref="K169:K170"/>
    <mergeCell ref="L169:L170"/>
    <mergeCell ref="B169:B173"/>
    <mergeCell ref="D169:D170"/>
    <mergeCell ref="E169:E170"/>
    <mergeCell ref="F169:F170"/>
  </mergeCells>
  <phoneticPr fontId="2" type="noConversion"/>
  <pageMargins left="0.47244094488188981" right="0.27559055118110237" top="0.35433070866141736" bottom="0.47244094488188981" header="0.23622047244094491" footer="0.31496062992125984"/>
  <pageSetup paperSize="9" scale="65" orientation="landscape" verticalDpi="0" r:id="rId1"/>
  <headerFooter alignWithMargins="0"/>
  <rowBreaks count="1" manualBreakCount="1">
    <brk id="62" min="1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K43"/>
  <sheetViews>
    <sheetView tabSelected="1" zoomScale="90" zoomScaleNormal="90" workbookViewId="0">
      <selection activeCell="N11" sqref="N11"/>
    </sheetView>
  </sheetViews>
  <sheetFormatPr defaultRowHeight="12.75"/>
  <cols>
    <col min="2" max="2" width="47.28515625" style="7" customWidth="1"/>
    <col min="3" max="3" width="11.5703125" bestFit="1" customWidth="1"/>
    <col min="4" max="4" width="10.42578125" bestFit="1" customWidth="1"/>
    <col min="5" max="5" width="13.42578125" customWidth="1"/>
    <col min="6" max="6" width="0.140625" customWidth="1"/>
    <col min="7" max="7" width="19.140625" customWidth="1"/>
    <col min="8" max="8" width="16" customWidth="1"/>
    <col min="9" max="9" width="14.5703125" customWidth="1"/>
    <col min="10" max="10" width="13.28515625" customWidth="1"/>
    <col min="11" max="11" width="14" customWidth="1"/>
  </cols>
  <sheetData>
    <row r="1" spans="1:11" ht="30" customHeight="1">
      <c r="J1" s="309"/>
      <c r="K1" s="310"/>
    </row>
    <row r="2" spans="1:11" ht="19.5" customHeight="1" thickBot="1">
      <c r="B2" s="311" t="s">
        <v>212</v>
      </c>
      <c r="C2" s="312"/>
      <c r="D2" s="312"/>
      <c r="E2" s="312"/>
      <c r="F2" s="312"/>
      <c r="G2" s="312"/>
      <c r="H2" s="312"/>
      <c r="I2" s="312"/>
      <c r="J2" s="312"/>
      <c r="K2" s="312"/>
    </row>
    <row r="3" spans="1:11" ht="13.5" thickBot="1">
      <c r="A3" s="275" t="s">
        <v>0</v>
      </c>
      <c r="B3" s="315" t="s">
        <v>1</v>
      </c>
      <c r="C3" s="278" t="s">
        <v>202</v>
      </c>
      <c r="D3" s="318"/>
      <c r="E3" s="319"/>
      <c r="F3" s="281" t="s">
        <v>2</v>
      </c>
      <c r="G3" s="281" t="s">
        <v>3</v>
      </c>
      <c r="H3" s="281" t="s">
        <v>4</v>
      </c>
      <c r="I3" s="278" t="s">
        <v>5</v>
      </c>
      <c r="J3" s="318"/>
      <c r="K3" s="319"/>
    </row>
    <row r="4" spans="1:11">
      <c r="A4" s="313"/>
      <c r="B4" s="316"/>
      <c r="C4" s="275" t="s">
        <v>6</v>
      </c>
      <c r="D4" s="275" t="s">
        <v>7</v>
      </c>
      <c r="E4" s="275" t="s">
        <v>8</v>
      </c>
      <c r="F4" s="320"/>
      <c r="G4" s="320"/>
      <c r="H4" s="320"/>
      <c r="I4" s="282" t="s">
        <v>194</v>
      </c>
      <c r="J4" s="4" t="s">
        <v>9</v>
      </c>
      <c r="K4" s="6" t="s">
        <v>10</v>
      </c>
    </row>
    <row r="5" spans="1:11" ht="74.25" customHeight="1" thickBot="1">
      <c r="A5" s="314"/>
      <c r="B5" s="317"/>
      <c r="C5" s="314"/>
      <c r="D5" s="314"/>
      <c r="E5" s="314"/>
      <c r="F5" s="321"/>
      <c r="G5" s="321"/>
      <c r="H5" s="321"/>
      <c r="I5" s="322"/>
      <c r="J5" s="4" t="s">
        <v>189</v>
      </c>
      <c r="K5" s="6" t="s">
        <v>190</v>
      </c>
    </row>
    <row r="6" spans="1:11" s="65" customFormat="1" ht="25.5">
      <c r="A6" s="325">
        <v>1</v>
      </c>
      <c r="B6" s="326" t="s">
        <v>163</v>
      </c>
      <c r="C6" s="327">
        <v>2060</v>
      </c>
      <c r="D6" s="327">
        <v>2035.9</v>
      </c>
      <c r="E6" s="328">
        <f>D6/C6</f>
        <v>0.98830097087378643</v>
      </c>
      <c r="F6" s="329"/>
      <c r="G6" s="330">
        <v>100</v>
      </c>
      <c r="H6" s="330">
        <v>78.5</v>
      </c>
      <c r="I6" s="171"/>
      <c r="J6" s="102"/>
      <c r="K6" s="64"/>
    </row>
    <row r="7" spans="1:11" s="65" customFormat="1" ht="38.25">
      <c r="A7" s="123">
        <v>2</v>
      </c>
      <c r="B7" s="326" t="s">
        <v>88</v>
      </c>
      <c r="C7" s="327">
        <v>33359.800000000003</v>
      </c>
      <c r="D7" s="327">
        <v>30799.3</v>
      </c>
      <c r="E7" s="328">
        <f>D7/C7</f>
        <v>0.92324594272147908</v>
      </c>
      <c r="F7" s="124"/>
      <c r="G7" s="330">
        <v>100</v>
      </c>
      <c r="H7" s="330">
        <v>97.6</v>
      </c>
      <c r="I7" s="121"/>
      <c r="J7" s="64"/>
      <c r="K7" s="64"/>
    </row>
    <row r="8" spans="1:11" s="65" customFormat="1" ht="25.5">
      <c r="A8" s="123">
        <v>3</v>
      </c>
      <c r="B8" s="326" t="s">
        <v>188</v>
      </c>
      <c r="C8" s="327">
        <v>40</v>
      </c>
      <c r="D8" s="327">
        <v>39.9</v>
      </c>
      <c r="E8" s="331">
        <f>D8/C8</f>
        <v>0.99749999999999994</v>
      </c>
      <c r="F8" s="124"/>
      <c r="G8" s="330">
        <v>100</v>
      </c>
      <c r="H8" s="330">
        <v>100</v>
      </c>
      <c r="I8" s="121"/>
      <c r="J8" s="64"/>
      <c r="K8" s="64"/>
    </row>
    <row r="9" spans="1:11" s="126" customFormat="1" ht="15">
      <c r="A9" s="123">
        <v>4</v>
      </c>
      <c r="B9" s="326" t="s">
        <v>210</v>
      </c>
      <c r="C9" s="327">
        <v>3218.2</v>
      </c>
      <c r="D9" s="327">
        <v>1871.4</v>
      </c>
      <c r="E9" s="331">
        <f>D9/C9*100%</f>
        <v>0.58150518923621908</v>
      </c>
      <c r="F9" s="124"/>
      <c r="G9" s="330">
        <v>100</v>
      </c>
      <c r="H9" s="330">
        <v>130.9</v>
      </c>
      <c r="I9" s="127"/>
      <c r="J9" s="125"/>
      <c r="K9" s="125"/>
    </row>
    <row r="10" spans="1:11" s="65" customFormat="1" ht="25.5">
      <c r="A10" s="123">
        <v>5</v>
      </c>
      <c r="B10" s="326" t="s">
        <v>95</v>
      </c>
      <c r="C10" s="327">
        <v>210</v>
      </c>
      <c r="D10" s="327">
        <v>210</v>
      </c>
      <c r="E10" s="328">
        <f t="shared" ref="E10:E12" si="0">C10/D10</f>
        <v>1</v>
      </c>
      <c r="F10" s="124"/>
      <c r="G10" s="332">
        <v>80</v>
      </c>
      <c r="H10" s="332">
        <v>87.9</v>
      </c>
      <c r="I10" s="64"/>
      <c r="J10" s="102"/>
      <c r="K10" s="64"/>
    </row>
    <row r="11" spans="1:11" s="65" customFormat="1" ht="25.5">
      <c r="A11" s="123">
        <v>6</v>
      </c>
      <c r="B11" s="326" t="s">
        <v>96</v>
      </c>
      <c r="C11" s="327">
        <v>4574.3999999999996</v>
      </c>
      <c r="D11" s="327">
        <v>4574.3999999999996</v>
      </c>
      <c r="E11" s="328">
        <f t="shared" si="0"/>
        <v>1</v>
      </c>
      <c r="F11" s="124"/>
      <c r="G11" s="330">
        <v>100</v>
      </c>
      <c r="H11" s="330">
        <v>91.7</v>
      </c>
      <c r="I11" s="121"/>
      <c r="J11" s="64"/>
      <c r="K11" s="64"/>
    </row>
    <row r="12" spans="1:11" s="65" customFormat="1" ht="42" customHeight="1">
      <c r="A12" s="123">
        <v>7</v>
      </c>
      <c r="B12" s="326" t="s">
        <v>167</v>
      </c>
      <c r="C12" s="327">
        <v>638.9</v>
      </c>
      <c r="D12" s="327">
        <v>638.9</v>
      </c>
      <c r="E12" s="331">
        <f t="shared" si="0"/>
        <v>1</v>
      </c>
      <c r="F12" s="124"/>
      <c r="G12" s="332">
        <v>86.9</v>
      </c>
      <c r="H12" s="332">
        <v>95.5</v>
      </c>
      <c r="I12" s="121"/>
      <c r="J12" s="64"/>
      <c r="K12" s="64"/>
    </row>
    <row r="13" spans="1:11" s="126" customFormat="1" ht="38.25">
      <c r="A13" s="123">
        <v>8</v>
      </c>
      <c r="B13" s="326" t="s">
        <v>164</v>
      </c>
      <c r="C13" s="327">
        <v>50</v>
      </c>
      <c r="D13" s="327">
        <v>50</v>
      </c>
      <c r="E13" s="331">
        <v>1</v>
      </c>
      <c r="F13" s="124"/>
      <c r="G13" s="330">
        <v>100</v>
      </c>
      <c r="H13" s="330">
        <v>97.7</v>
      </c>
      <c r="I13" s="127"/>
      <c r="J13" s="125"/>
      <c r="K13" s="125"/>
    </row>
    <row r="14" spans="1:11" s="65" customFormat="1" ht="15">
      <c r="A14" s="123">
        <v>9</v>
      </c>
      <c r="B14" s="326" t="s">
        <v>206</v>
      </c>
      <c r="C14" s="327">
        <v>57168.9</v>
      </c>
      <c r="D14" s="327">
        <v>56946.8</v>
      </c>
      <c r="E14" s="331">
        <f>D14/C14</f>
        <v>0.99611502057937096</v>
      </c>
      <c r="F14" s="124"/>
      <c r="G14" s="333">
        <v>100</v>
      </c>
      <c r="H14" s="333">
        <v>99.9</v>
      </c>
      <c r="I14" s="121"/>
      <c r="J14" s="64"/>
      <c r="K14" s="64"/>
    </row>
    <row r="15" spans="1:11" s="65" customFormat="1" ht="25.5">
      <c r="A15" s="123">
        <v>10</v>
      </c>
      <c r="B15" s="326" t="s">
        <v>165</v>
      </c>
      <c r="C15" s="327">
        <v>20</v>
      </c>
      <c r="D15" s="327">
        <v>20</v>
      </c>
      <c r="E15" s="331">
        <f>D15/C15</f>
        <v>1</v>
      </c>
      <c r="F15" s="124"/>
      <c r="G15" s="334">
        <v>85.7</v>
      </c>
      <c r="H15" s="334">
        <v>95.3</v>
      </c>
      <c r="I15" s="121"/>
      <c r="J15" s="64"/>
      <c r="K15" s="64"/>
    </row>
    <row r="16" spans="1:11" s="126" customFormat="1" ht="25.5">
      <c r="A16" s="123">
        <v>11</v>
      </c>
      <c r="B16" s="326" t="s">
        <v>112</v>
      </c>
      <c r="C16" s="327">
        <v>18910.7</v>
      </c>
      <c r="D16" s="327">
        <v>18910.7</v>
      </c>
      <c r="E16" s="331">
        <f t="shared" ref="E16:E22" si="1">D16/C16</f>
        <v>1</v>
      </c>
      <c r="F16" s="124"/>
      <c r="G16" s="335">
        <v>75</v>
      </c>
      <c r="H16" s="335">
        <v>95.8</v>
      </c>
      <c r="I16" s="127"/>
      <c r="J16" s="125"/>
      <c r="K16" s="125"/>
    </row>
    <row r="17" spans="1:11" s="65" customFormat="1" ht="25.5">
      <c r="A17" s="336">
        <v>12</v>
      </c>
      <c r="B17" s="326" t="s">
        <v>166</v>
      </c>
      <c r="C17" s="327">
        <v>217</v>
      </c>
      <c r="D17" s="327">
        <v>210</v>
      </c>
      <c r="E17" s="331">
        <f t="shared" si="1"/>
        <v>0.967741935483871</v>
      </c>
      <c r="F17" s="124"/>
      <c r="G17" s="330">
        <v>100</v>
      </c>
      <c r="H17" s="330">
        <v>88</v>
      </c>
      <c r="I17" s="154"/>
      <c r="J17" s="64"/>
      <c r="K17" s="64"/>
    </row>
    <row r="18" spans="1:11" s="65" customFormat="1" ht="38.25">
      <c r="A18" s="123">
        <v>13</v>
      </c>
      <c r="B18" s="337" t="s">
        <v>169</v>
      </c>
      <c r="C18" s="128">
        <v>5</v>
      </c>
      <c r="D18" s="128">
        <v>5</v>
      </c>
      <c r="E18" s="331">
        <f t="shared" si="1"/>
        <v>1</v>
      </c>
      <c r="F18" s="124"/>
      <c r="G18" s="330">
        <v>100</v>
      </c>
      <c r="H18" s="330">
        <v>48.1</v>
      </c>
      <c r="I18" s="64"/>
      <c r="J18" s="102"/>
      <c r="K18" s="64"/>
    </row>
    <row r="19" spans="1:11" s="126" customFormat="1" ht="25.5">
      <c r="A19" s="123">
        <v>14</v>
      </c>
      <c r="B19" s="338" t="s">
        <v>195</v>
      </c>
      <c r="C19" s="128">
        <v>250</v>
      </c>
      <c r="D19" s="128">
        <v>250</v>
      </c>
      <c r="E19" s="331">
        <f>D19/C19</f>
        <v>1</v>
      </c>
      <c r="F19" s="124"/>
      <c r="G19" s="330">
        <v>95.8</v>
      </c>
      <c r="H19" s="330">
        <v>100.5</v>
      </c>
      <c r="I19" s="127"/>
      <c r="J19" s="125"/>
      <c r="K19" s="125"/>
    </row>
    <row r="20" spans="1:11" s="65" customFormat="1" ht="25.5">
      <c r="A20" s="123">
        <v>15</v>
      </c>
      <c r="B20" s="337" t="s">
        <v>205</v>
      </c>
      <c r="C20" s="128">
        <v>13376.9</v>
      </c>
      <c r="D20" s="128">
        <v>13253.3</v>
      </c>
      <c r="E20" s="331">
        <f t="shared" si="1"/>
        <v>0.99076019107566027</v>
      </c>
      <c r="F20" s="124"/>
      <c r="G20" s="330">
        <v>100</v>
      </c>
      <c r="H20" s="330">
        <v>99.7</v>
      </c>
      <c r="I20" s="121"/>
      <c r="J20" s="64"/>
      <c r="K20" s="64"/>
    </row>
    <row r="21" spans="1:11" s="65" customFormat="1" ht="38.25">
      <c r="A21" s="123">
        <v>16</v>
      </c>
      <c r="B21" s="337" t="s">
        <v>168</v>
      </c>
      <c r="C21" s="128">
        <v>0</v>
      </c>
      <c r="D21" s="128">
        <v>0</v>
      </c>
      <c r="E21" s="331">
        <v>0</v>
      </c>
      <c r="F21" s="124"/>
      <c r="G21" s="330">
        <v>0</v>
      </c>
      <c r="H21" s="330">
        <v>47.6</v>
      </c>
      <c r="I21" s="64"/>
      <c r="J21" s="64"/>
      <c r="K21" s="141"/>
    </row>
    <row r="22" spans="1:11" s="65" customFormat="1" ht="25.5">
      <c r="A22" s="123">
        <v>17</v>
      </c>
      <c r="B22" s="337" t="s">
        <v>97</v>
      </c>
      <c r="C22" s="128">
        <v>60</v>
      </c>
      <c r="D22" s="128">
        <v>60</v>
      </c>
      <c r="E22" s="331">
        <f t="shared" si="1"/>
        <v>1</v>
      </c>
      <c r="F22" s="124"/>
      <c r="G22" s="332">
        <v>100</v>
      </c>
      <c r="H22" s="332">
        <v>97</v>
      </c>
      <c r="I22" s="121"/>
      <c r="J22" s="64"/>
      <c r="K22" s="64"/>
    </row>
    <row r="23" spans="1:11" s="65" customFormat="1" ht="27.75" customHeight="1">
      <c r="A23" s="123">
        <v>18</v>
      </c>
      <c r="B23" s="337" t="s">
        <v>209</v>
      </c>
      <c r="C23" s="128">
        <v>355</v>
      </c>
      <c r="D23" s="128">
        <v>335</v>
      </c>
      <c r="E23" s="331">
        <f>D23/C23</f>
        <v>0.94366197183098588</v>
      </c>
      <c r="F23" s="124"/>
      <c r="G23" s="332">
        <v>92</v>
      </c>
      <c r="H23" s="332">
        <v>87</v>
      </c>
      <c r="I23" s="64"/>
      <c r="J23" s="102"/>
      <c r="K23" s="64"/>
    </row>
    <row r="24" spans="1:11" s="65" customFormat="1" ht="25.5">
      <c r="A24" s="123">
        <v>19</v>
      </c>
      <c r="B24" s="337" t="s">
        <v>89</v>
      </c>
      <c r="C24" s="128">
        <v>350</v>
      </c>
      <c r="D24" s="128">
        <v>350</v>
      </c>
      <c r="E24" s="331">
        <f>D24/C24</f>
        <v>1</v>
      </c>
      <c r="F24" s="124"/>
      <c r="G24" s="330">
        <v>0.2</v>
      </c>
      <c r="H24" s="330">
        <v>22.6</v>
      </c>
      <c r="I24" s="64"/>
      <c r="J24" s="64"/>
      <c r="K24" s="141"/>
    </row>
    <row r="25" spans="1:11" s="65" customFormat="1" ht="38.25">
      <c r="A25" s="123">
        <v>20</v>
      </c>
      <c r="B25" s="337" t="s">
        <v>170</v>
      </c>
      <c r="C25" s="128">
        <v>40</v>
      </c>
      <c r="D25" s="128">
        <v>20</v>
      </c>
      <c r="E25" s="331">
        <f>D25/C25</f>
        <v>0.5</v>
      </c>
      <c r="F25" s="124"/>
      <c r="G25" s="330">
        <v>100</v>
      </c>
      <c r="H25" s="330">
        <v>86.9</v>
      </c>
      <c r="I25" s="154"/>
      <c r="J25" s="64"/>
      <c r="K25" s="64"/>
    </row>
    <row r="26" spans="1:11" s="65" customFormat="1" ht="43.5" customHeight="1">
      <c r="A26" s="336">
        <v>21</v>
      </c>
      <c r="B26" s="337" t="s">
        <v>171</v>
      </c>
      <c r="C26" s="128">
        <v>10</v>
      </c>
      <c r="D26" s="128">
        <v>10</v>
      </c>
      <c r="E26" s="331">
        <f>D26/C26</f>
        <v>1</v>
      </c>
      <c r="F26" s="124"/>
      <c r="G26" s="330">
        <v>100</v>
      </c>
      <c r="H26" s="330">
        <v>86</v>
      </c>
      <c r="I26" s="139"/>
      <c r="J26" s="102"/>
      <c r="K26" s="64"/>
    </row>
    <row r="27" spans="1:11" s="65" customFormat="1" ht="55.5" customHeight="1">
      <c r="A27" s="336">
        <v>22</v>
      </c>
      <c r="B27" s="339" t="s">
        <v>63</v>
      </c>
      <c r="C27" s="128">
        <v>46680.800000000003</v>
      </c>
      <c r="D27" s="128">
        <v>37991.699999999997</v>
      </c>
      <c r="E27" s="331">
        <f t="shared" ref="E27" si="2">D27/C27</f>
        <v>0.81386137341262355</v>
      </c>
      <c r="F27" s="124"/>
      <c r="G27" s="330">
        <v>100</v>
      </c>
      <c r="H27" s="330">
        <v>77.2</v>
      </c>
      <c r="I27" s="64"/>
      <c r="J27" s="102"/>
      <c r="K27" s="64"/>
    </row>
    <row r="28" spans="1:11" s="65" customFormat="1" ht="46.5" customHeight="1">
      <c r="A28" s="134">
        <v>23</v>
      </c>
      <c r="B28" s="340" t="s">
        <v>186</v>
      </c>
      <c r="C28" s="128">
        <v>2218</v>
      </c>
      <c r="D28" s="128">
        <v>2218</v>
      </c>
      <c r="E28" s="331">
        <f>D28/C28</f>
        <v>1</v>
      </c>
      <c r="F28" s="124"/>
      <c r="G28" s="330">
        <v>50</v>
      </c>
      <c r="H28" s="330">
        <v>83.3</v>
      </c>
      <c r="I28" s="64"/>
      <c r="J28" s="102"/>
      <c r="K28" s="64"/>
    </row>
    <row r="29" spans="1:11" s="65" customFormat="1" ht="48" customHeight="1">
      <c r="A29" s="134">
        <v>24</v>
      </c>
      <c r="B29" s="341" t="s">
        <v>120</v>
      </c>
      <c r="C29" s="128">
        <v>17321</v>
      </c>
      <c r="D29" s="128">
        <v>17321</v>
      </c>
      <c r="E29" s="331">
        <f>D29/C29</f>
        <v>1</v>
      </c>
      <c r="F29" s="124"/>
      <c r="G29" s="330">
        <v>100</v>
      </c>
      <c r="H29" s="330">
        <v>93.3</v>
      </c>
      <c r="I29" s="121"/>
      <c r="J29" s="190"/>
      <c r="K29" s="64"/>
    </row>
    <row r="30" spans="1:11" s="65" customFormat="1" ht="37.5" customHeight="1">
      <c r="A30" s="134">
        <v>25</v>
      </c>
      <c r="B30" s="342" t="s">
        <v>207</v>
      </c>
      <c r="C30" s="128">
        <v>30900.400000000001</v>
      </c>
      <c r="D30" s="128">
        <v>30626.17</v>
      </c>
      <c r="E30" s="331">
        <f>D30/C30</f>
        <v>0.99112535760054876</v>
      </c>
      <c r="F30" s="124"/>
      <c r="G30" s="330">
        <v>100</v>
      </c>
      <c r="H30" s="330">
        <v>92.6</v>
      </c>
      <c r="I30" s="121"/>
      <c r="J30" s="64"/>
      <c r="K30" s="64"/>
    </row>
    <row r="31" spans="1:11" s="65" customFormat="1" ht="39.75" customHeight="1">
      <c r="A31" s="134">
        <v>26</v>
      </c>
      <c r="B31" s="340" t="s">
        <v>142</v>
      </c>
      <c r="C31" s="128">
        <v>3</v>
      </c>
      <c r="D31" s="128">
        <v>3</v>
      </c>
      <c r="E31" s="331">
        <f>D31/C31</f>
        <v>1</v>
      </c>
      <c r="F31" s="124"/>
      <c r="G31" s="330">
        <v>88.9</v>
      </c>
      <c r="H31" s="330">
        <v>102.3</v>
      </c>
      <c r="I31" s="127"/>
      <c r="J31" s="64"/>
      <c r="K31" s="64"/>
    </row>
    <row r="32" spans="1:11" s="65" customFormat="1" ht="64.5" customHeight="1">
      <c r="A32" s="343">
        <v>27</v>
      </c>
      <c r="B32" s="344" t="s">
        <v>172</v>
      </c>
      <c r="C32" s="128">
        <v>335</v>
      </c>
      <c r="D32" s="128">
        <v>335</v>
      </c>
      <c r="E32" s="331">
        <f>D32/C32</f>
        <v>1</v>
      </c>
      <c r="F32" s="124"/>
      <c r="G32" s="345">
        <v>100</v>
      </c>
      <c r="H32" s="345">
        <v>100</v>
      </c>
      <c r="I32" s="127"/>
      <c r="J32" s="153"/>
      <c r="K32" s="153"/>
    </row>
    <row r="33" spans="1:11" ht="24.75" customHeight="1">
      <c r="A33" s="135"/>
      <c r="B33" s="136" t="s">
        <v>11</v>
      </c>
      <c r="C33" s="15"/>
      <c r="D33" s="16"/>
      <c r="E33" s="137">
        <f>AVERAGE(E6:E32)</f>
        <v>0.91458585010424243</v>
      </c>
      <c r="F33" s="32" t="e">
        <f>AVERAGE(F6:F19)</f>
        <v>#DIV/0!</v>
      </c>
      <c r="G33" s="138">
        <f>AVERAGE(G6:G32)</f>
        <v>87.203703703703709</v>
      </c>
      <c r="H33" s="138">
        <f>AVERAGE(H6:H32)</f>
        <v>88.25555555555556</v>
      </c>
      <c r="I33" s="58"/>
      <c r="J33" s="110"/>
      <c r="K33" s="110"/>
    </row>
    <row r="34" spans="1:11" ht="15">
      <c r="A34" s="1"/>
      <c r="B34" s="8"/>
      <c r="C34" s="3"/>
      <c r="D34" s="3"/>
      <c r="E34" s="3"/>
      <c r="F34" s="3"/>
      <c r="G34" s="3"/>
      <c r="H34" s="3"/>
      <c r="I34" s="3"/>
      <c r="J34" s="3"/>
      <c r="K34" s="3"/>
    </row>
    <row r="35" spans="1:11" ht="15.75">
      <c r="A35" s="1"/>
      <c r="B35" s="8" t="s">
        <v>49</v>
      </c>
      <c r="C35" s="323" t="s">
        <v>12</v>
      </c>
      <c r="D35" s="323"/>
      <c r="E35" s="323"/>
      <c r="F35" s="323"/>
    </row>
    <row r="36" spans="1:11" ht="14.25">
      <c r="A36" s="2"/>
      <c r="B36" s="8"/>
      <c r="C36" s="324" t="s">
        <v>13</v>
      </c>
      <c r="D36" s="324"/>
      <c r="E36" s="324"/>
      <c r="F36" s="324"/>
      <c r="G36" s="310"/>
      <c r="H36" s="310"/>
      <c r="I36" s="310"/>
    </row>
    <row r="37" spans="1:11" ht="14.25">
      <c r="A37" s="2"/>
      <c r="B37" s="8"/>
      <c r="C37" s="324" t="s">
        <v>14</v>
      </c>
      <c r="D37" s="324"/>
      <c r="E37" s="324"/>
      <c r="F37" s="324"/>
      <c r="G37" s="310"/>
      <c r="H37" s="310"/>
      <c r="I37" s="310"/>
    </row>
    <row r="38" spans="1:11" ht="15">
      <c r="A38" s="1"/>
      <c r="B38" s="8"/>
      <c r="C38" s="324" t="s">
        <v>16</v>
      </c>
      <c r="D38" s="324"/>
      <c r="E38" s="324"/>
      <c r="F38" s="324"/>
      <c r="G38" s="324"/>
      <c r="H38" s="310"/>
      <c r="I38" s="310"/>
    </row>
    <row r="39" spans="1:11" ht="14.25">
      <c r="A39" s="2"/>
      <c r="B39" s="8"/>
      <c r="C39" s="324" t="s">
        <v>15</v>
      </c>
      <c r="D39" s="324"/>
      <c r="E39" s="324"/>
      <c r="F39" s="324"/>
      <c r="G39" s="324"/>
      <c r="H39" s="310"/>
      <c r="I39" s="310"/>
      <c r="J39" s="310"/>
    </row>
    <row r="43" spans="1:11" ht="20.25">
      <c r="A43" s="108"/>
      <c r="B43" s="108" t="s">
        <v>93</v>
      </c>
      <c r="C43" s="108"/>
      <c r="D43" s="109"/>
      <c r="E43" s="108" t="s">
        <v>94</v>
      </c>
    </row>
  </sheetData>
  <mergeCells count="18">
    <mergeCell ref="C35:F35"/>
    <mergeCell ref="C36:I36"/>
    <mergeCell ref="C37:I37"/>
    <mergeCell ref="C38:I38"/>
    <mergeCell ref="C39:J39"/>
    <mergeCell ref="J1:K1"/>
    <mergeCell ref="B2:K2"/>
    <mergeCell ref="A3:A5"/>
    <mergeCell ref="B3:B5"/>
    <mergeCell ref="C3:E3"/>
    <mergeCell ref="F3:F5"/>
    <mergeCell ref="G3:G5"/>
    <mergeCell ref="H3:H5"/>
    <mergeCell ref="I3:K3"/>
    <mergeCell ref="C4:C5"/>
    <mergeCell ref="D4:D5"/>
    <mergeCell ref="E4:E5"/>
    <mergeCell ref="I4:I5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Uz</cp:lastModifiedBy>
  <cp:lastPrinted>2023-02-16T02:21:22Z</cp:lastPrinted>
  <dcterms:created xsi:type="dcterms:W3CDTF">2016-05-11T07:36:27Z</dcterms:created>
  <dcterms:modified xsi:type="dcterms:W3CDTF">2024-11-19T01:43:17Z</dcterms:modified>
</cp:coreProperties>
</file>